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96" windowHeight="5256" activeTab="2"/>
  </bookViews>
  <sheets>
    <sheet name="Kūdras 14" sheetId="1" r:id="rId1"/>
    <sheet name="Zemgales iela 47 " sheetId="2" r:id="rId2"/>
    <sheet name="Stacijas 18" sheetId="3" r:id="rId3"/>
    <sheet name="Zeiferta 20" sheetId="4" r:id="rId4"/>
  </sheets>
  <definedNames/>
  <calcPr fullCalcOnLoad="1"/>
</workbook>
</file>

<file path=xl/sharedStrings.xml><?xml version="1.0" encoding="utf-8"?>
<sst xmlns="http://schemas.openxmlformats.org/spreadsheetml/2006/main" count="683" uniqueCount="168">
  <si>
    <t>Nr.p.k.</t>
  </si>
  <si>
    <t xml:space="preserve">Aizpilda pretendents </t>
  </si>
  <si>
    <t>Tehniskās specifikācijas</t>
  </si>
  <si>
    <r>
      <rPr>
        <b/>
        <sz val="10"/>
        <color indexed="8"/>
        <rFont val="Times New Roman"/>
        <family val="1"/>
      </rPr>
      <t>Objekts:</t>
    </r>
    <r>
      <rPr>
        <sz val="10"/>
        <color indexed="8"/>
        <rFont val="Times New Roman"/>
        <family val="1"/>
      </rPr>
      <t xml:space="preserve"> Daudzdzīvokļu ēka Olainē, Kūdras ielā 14</t>
    </r>
  </si>
  <si>
    <t>Darba veids</t>
  </si>
  <si>
    <t>Mērvienība</t>
  </si>
  <si>
    <t>Daudzums</t>
  </si>
  <si>
    <t>Vienības izmaksas</t>
  </si>
  <si>
    <t>Kopā uz visu apjomu</t>
  </si>
  <si>
    <t>Laika norma, c/st.</t>
  </si>
  <si>
    <t>Darba samaksas likme, EUR/st.</t>
  </si>
  <si>
    <t>Darba alga, EUR</t>
  </si>
  <si>
    <t>Materiāli, EUR</t>
  </si>
  <si>
    <t>Mehānismi, EUR</t>
  </si>
  <si>
    <t>Kopā, EUR</t>
  </si>
  <si>
    <t>Darbietilpība, c/st.</t>
  </si>
  <si>
    <t>Summa, EUR</t>
  </si>
  <si>
    <t>Ū1  sistēma</t>
  </si>
  <si>
    <t>Kapara caurule Ø18x1</t>
  </si>
  <si>
    <t>DN15</t>
  </si>
  <si>
    <t>m</t>
  </si>
  <si>
    <t>Kapara caurule Ø22x1</t>
  </si>
  <si>
    <t>DN20</t>
  </si>
  <si>
    <t>Kapara caurule Ø28x1</t>
  </si>
  <si>
    <t>DN25</t>
  </si>
  <si>
    <t>Kapara caurules veidgabali</t>
  </si>
  <si>
    <t>kompl</t>
  </si>
  <si>
    <t>Izolācija Armacell TUBOLIT DG TL-18/9-DG, grūti degoša</t>
  </si>
  <si>
    <t>Izolācija Armacell TUBOLIT DG TL-22/9-DG, grūti degoša</t>
  </si>
  <si>
    <t>Izolācija Armacell TUBOLIT DG TL-28/9-DG, grūti degoša</t>
  </si>
  <si>
    <t xml:space="preserve">Lodveida krāns </t>
  </si>
  <si>
    <t>gab.</t>
  </si>
  <si>
    <t>Lūkas</t>
  </si>
  <si>
    <t>Cauruļvada stiprinājumi</t>
  </si>
  <si>
    <t>Ugunsdrošas putas vai hermētiķis</t>
  </si>
  <si>
    <t>m2</t>
  </si>
  <si>
    <t>Pieslēgšana pie esošaijem tīkliem (dzīvokļos)</t>
  </si>
  <si>
    <t>vieta</t>
  </si>
  <si>
    <t>Pieslēgšana pie esošajiem tīkliem (pagrabā)</t>
  </si>
  <si>
    <t>Komunikāciju šahtu atvēršana/aizvēršana</t>
  </si>
  <si>
    <t>Esošo cauruļvadu demontaža</t>
  </si>
  <si>
    <t>Stāvvadu zemēšana</t>
  </si>
  <si>
    <t>T3, T4 sistēmas</t>
  </si>
  <si>
    <t>Izolācija Armacell TUBOLIT DG TL-18/20-DG, grūti degoša</t>
  </si>
  <si>
    <t>Izolācija Armacell TUBOLIT DG TL-22/20-DG, grūti degoša</t>
  </si>
  <si>
    <t>Izolācija Armacell TUBOLIT DG TL-28/20-DG, grūti degoša</t>
  </si>
  <si>
    <t>Dvieļu žavētājs, L=700mm</t>
  </si>
  <si>
    <t>K1 sistēmas</t>
  </si>
  <si>
    <t xml:space="preserve">PP kanalizācijas caurule ar uzmavu </t>
  </si>
  <si>
    <t>DN75</t>
  </si>
  <si>
    <t>DN100</t>
  </si>
  <si>
    <t>PP kanalizācijas caurules veidgabali</t>
  </si>
  <si>
    <t>kompl.</t>
  </si>
  <si>
    <t>Skaņas izolācija PAROC Pro Section 100 s=20mm caurulei DN75</t>
  </si>
  <si>
    <t>Skaņas izolācija PAROC Pro Section 100 s=20mm caurulei DN100</t>
  </si>
  <si>
    <t>Revīzija</t>
  </si>
  <si>
    <t>Ugunsdrošības manzete</t>
  </si>
  <si>
    <t>Ugunsdrošības mastika</t>
  </si>
  <si>
    <t>Cauruļvadu stiprinājumi</t>
  </si>
  <si>
    <t>Sistēmas hidrauliskā pārbaude</t>
  </si>
  <si>
    <t>Sēdpodu nomaiņa (bojāto)</t>
  </si>
  <si>
    <t xml:space="preserve">Kopā </t>
  </si>
  <si>
    <t>Valsts soc. apdroš. obligātās iemaksas ( 23,59% )</t>
  </si>
  <si>
    <t>Transporta un būvgružu deponēšanas izmaksas</t>
  </si>
  <si>
    <t>_%</t>
  </si>
  <si>
    <t>Izpildītājs:</t>
  </si>
  <si>
    <t>Kopā</t>
  </si>
  <si>
    <t>Ū1 sistēma (pagrabs)</t>
  </si>
  <si>
    <t>Plastmasas PP-R/Al Fusiotherm Stabi SDR 7.4 caurule Ø25x3.5</t>
  </si>
  <si>
    <t>Plastmasas PP-R/Al Fusiotherm Stabi SDR 7.4 caurule Ø32x4.5</t>
  </si>
  <si>
    <t>Plastmasas PP-R/Al Fusiotherm Stabi SDR 7.4 caurule Ø40x5.6</t>
  </si>
  <si>
    <t>DN32</t>
  </si>
  <si>
    <t>Plastmasas PP-R/Al Fusiotherm Stabi SDR 7.4 caurule Ø50x6.9</t>
  </si>
  <si>
    <t>DN40</t>
  </si>
  <si>
    <t>Plastmasas PP-R/Al Fusiotherm Stabi SDR 7.4 caurule Ø63x8.7</t>
  </si>
  <si>
    <t>DN50</t>
  </si>
  <si>
    <t>Plastmasas PP-R/Al Fusiotherm Stabi SDR 7.4 caurules veidgabali</t>
  </si>
  <si>
    <t>Izolācija Armacell TUBOLIT DG TL-35/9-DG, grūti degoša</t>
  </si>
  <si>
    <t>Izolācija Armacell TUBOLIT DG TL-40/9-DG, grūti degoša</t>
  </si>
  <si>
    <t>Izolācija Armacell TUBOLIT DG TL-50/9-DG, grūti degoša</t>
  </si>
  <si>
    <t>Izolācija Armacell TUBOLIT DG TL-64/9-DG, grūti degoša</t>
  </si>
  <si>
    <t>Lodveida krāns, PN16</t>
  </si>
  <si>
    <t>Aukstā ūdens skaitītāja pārcelšana uz siltummezgla telpu</t>
  </si>
  <si>
    <t>Pieslēgums pie ievada</t>
  </si>
  <si>
    <t>Ū1 sistēma (stāvvadi)</t>
  </si>
  <si>
    <t>Revīzijas lūka</t>
  </si>
  <si>
    <t>Pieslēgšana pie esošaijem tīkliem (dzīvokļos d=18, 3m)</t>
  </si>
  <si>
    <t>Esošo cauruļvadu demontāža</t>
  </si>
  <si>
    <t>Skat.lūku 300x300 uzstādīšana, apdare</t>
  </si>
  <si>
    <t>T3, T4 sistēmas (pagrabs)</t>
  </si>
  <si>
    <t>Plastmasas PP-R/Al Fusiotherm Stabi SDR 7.4 caurule Ø20x2.8</t>
  </si>
  <si>
    <t>Izolācija Armacell TUBOLIT DG TL-35/20-DG, grūti degoša</t>
  </si>
  <si>
    <t>Izolācija Armacell TUBOLIT DG TL-42/20-DG, grūti degoša</t>
  </si>
  <si>
    <t>Izolācija Armacell TUBOLIT DG TL-54/20-DG, grūti degoša</t>
  </si>
  <si>
    <t>Izolācija Armacell TUBOLIT DG TL-76/20-DG, grūti degoša</t>
  </si>
  <si>
    <t>Balansējošais vārsts, PN16</t>
  </si>
  <si>
    <t>Siltummezgla apsaiste</t>
  </si>
  <si>
    <t>Pieslēgums pie siltummezgla</t>
  </si>
  <si>
    <t>T3, T4 sistēmas (stāvvadi)</t>
  </si>
  <si>
    <t>Dvieļu žāvētājs L=700mm</t>
  </si>
  <si>
    <t>K1 sistēma (pagrabā)</t>
  </si>
  <si>
    <t>PP kanalizācijas caurules uzmavu</t>
  </si>
  <si>
    <t>Pieslēgums pie izvada</t>
  </si>
  <si>
    <t>K1 sistēma (stāvvadi)</t>
  </si>
  <si>
    <t>Ugunsdrošības manžete</t>
  </si>
  <si>
    <t>Pieslēgšana pie esošajiem tīkliem (dzīvokļos)</t>
  </si>
  <si>
    <t>Sēdpodu nomaiņa</t>
  </si>
  <si>
    <r>
      <t>Objekts:</t>
    </r>
    <r>
      <rPr>
        <sz val="10"/>
        <rFont val="Times New Roman"/>
        <family val="1"/>
      </rPr>
      <t xml:space="preserve"> Daudzdzīvokļu ēka Olainē, Zeiferta ielā 20</t>
    </r>
  </si>
  <si>
    <r>
      <rPr>
        <b/>
        <sz val="10"/>
        <rFont val="Times New Roman"/>
        <family val="1"/>
      </rPr>
      <t xml:space="preserve">Darbu raksturojums:  </t>
    </r>
    <r>
      <rPr>
        <sz val="10"/>
        <rFont val="Times New Roman"/>
        <family val="1"/>
      </rPr>
      <t>24 ūdens apgādes un kanalizācijas stāvvadu komplektu, tai skaitā 12 vannas istabas un 12 virtuves stāvadu komplektu nomaiņa</t>
    </r>
  </si>
  <si>
    <r>
      <rPr>
        <b/>
        <sz val="10"/>
        <color indexed="8"/>
        <rFont val="Times New Roman"/>
        <family val="1"/>
      </rPr>
      <t>Pasūtītājs:</t>
    </r>
    <r>
      <rPr>
        <sz val="10"/>
        <color indexed="8"/>
        <rFont val="Times New Roman"/>
        <family val="1"/>
      </rPr>
      <t xml:space="preserve"> AS "Olaines ūdens un siltums", reģ.Nr.50003182001</t>
    </r>
  </si>
  <si>
    <r>
      <rPr>
        <b/>
        <sz val="10"/>
        <rFont val="Times New Roman"/>
        <family val="1"/>
      </rPr>
      <t xml:space="preserve">Darbu raksturojums: </t>
    </r>
    <r>
      <rPr>
        <sz val="10"/>
        <rFont val="Times New Roman"/>
        <family val="1"/>
      </rPr>
      <t>15 ūdens apgādes un kanalizācijas stāvvadu komplektu  nomaiņa</t>
    </r>
  </si>
  <si>
    <t>Tehniskajā specifikācijā norādīto materiālu nosaukumi un marķējumi ir sniegti ar mērķi, norādīt materiāliem noteiktās tehniskās prasības. Pretendents, gatavojot savu piedāvājumu, var balstīties uz citiem ekvivalentiem  (līdzvērtīgiem)  materiāliem, kas pēc savas kvalitātes un lietošanas īpašībām ir ekvivalenti tehniskajās specifikācijās norādītajam.</t>
  </si>
  <si>
    <r>
      <t>Objekts:</t>
    </r>
    <r>
      <rPr>
        <sz val="10"/>
        <rFont val="Times New Roman"/>
        <family val="1"/>
      </rPr>
      <t xml:space="preserve"> Daudzdzīvokļu ēka Olainē, Stacijas ielā 18</t>
    </r>
  </si>
  <si>
    <r>
      <rPr>
        <b/>
        <sz val="10"/>
        <rFont val="Times New Roman"/>
        <family val="1"/>
      </rPr>
      <t xml:space="preserve">Darbu raksturojums: </t>
    </r>
    <r>
      <rPr>
        <sz val="10"/>
        <rFont val="Times New Roman"/>
        <family val="1"/>
      </rPr>
      <t>17 ūdens apgādes un kanalizācijas stāvvadu komplektu un ūdensapgādes un kanalizācijas cauruļvadu nomaiņa ēkas pagrabā</t>
    </r>
  </si>
  <si>
    <t>Ū1, T3 un T4 Ūdensvads apgāde</t>
  </si>
  <si>
    <t>Pagraba maģistrāle</t>
  </si>
  <si>
    <t>Stāvvadi</t>
  </si>
  <si>
    <t>K1 Sadzīves kanalizācija</t>
  </si>
  <si>
    <t>K1 Stāvvadi</t>
  </si>
  <si>
    <t>Izvadi uz jumtu ("jumtiņi stāvvadiem")</t>
  </si>
  <si>
    <t>Revīzijas stāvvadiem Ø110</t>
  </si>
  <si>
    <t>K1 sistēma Pagrabā</t>
  </si>
  <si>
    <t>vietas</t>
  </si>
  <si>
    <r>
      <rPr>
        <b/>
        <sz val="10"/>
        <color indexed="8"/>
        <rFont val="Times New Roman"/>
        <family val="1"/>
      </rPr>
      <t>Pasūtītājs:</t>
    </r>
    <r>
      <rPr>
        <sz val="10"/>
        <color indexed="8"/>
        <rFont val="Times New Roman"/>
        <family val="1"/>
      </rPr>
      <t xml:space="preserve"> AS "Olaines ūdens un siltums", reģ.Nr.50003182001</t>
    </r>
  </si>
  <si>
    <r>
      <t>Objekts:</t>
    </r>
    <r>
      <rPr>
        <sz val="10"/>
        <rFont val="Times New Roman"/>
        <family val="1"/>
      </rPr>
      <t xml:space="preserve"> Daudzdzīvokļu ēka Olainē, Zemgales ielā 47</t>
    </r>
  </si>
  <si>
    <r>
      <rPr>
        <b/>
        <sz val="10"/>
        <rFont val="Times New Roman"/>
        <family val="1"/>
      </rPr>
      <t xml:space="preserve">Darbu raksturojums: </t>
    </r>
    <r>
      <rPr>
        <sz val="10"/>
        <rFont val="Times New Roman"/>
        <family val="1"/>
      </rPr>
      <t xml:space="preserve">36 ūdens apgādes un kanalizācijas stāvvadu komplektu (tai skaitā 18 vannas istabas un 18 virtuves stāvadu koplekti) </t>
    </r>
  </si>
  <si>
    <t>Pavisam kopā bez PVN</t>
  </si>
  <si>
    <t>Pievienotās vērtības nodoklis, 21%</t>
  </si>
  <si>
    <t>Pavisam kopā ar PVN</t>
  </si>
  <si>
    <t>PP-R STAB. GF Kausējamā cauruļu PN20 Ø63x8.7 ar veidgabaliem piegāde un montāža</t>
  </si>
  <si>
    <t>PP-R STAB. GF Kausējamā cauruļu PN20 Ø50x6.9 ar veidgabaliem piegāde un montāža</t>
  </si>
  <si>
    <t>PP-R STAB. GF Kausējamā cauruļu PN20 Ø40x5.6 ar veidgabaliem  piegāde un montāža</t>
  </si>
  <si>
    <t>PP-R STAB. GF Kausējamā cauruļu PN20 Ø32x4.5 ar veidgabaliem piegāde un montāža</t>
  </si>
  <si>
    <t>PP-R STAB. GF Kausējamā cauruļu PN20 Ø25x3.5 ar veidgabaliem piegādes un montāža</t>
  </si>
  <si>
    <t>Izolācijas "K-Flex" EC 64x13 piegāde un montāža</t>
  </si>
  <si>
    <t>Izolācijas "K-Flex" EC 54x13 piegāde un monāžā</t>
  </si>
  <si>
    <t>Izolācijas "K-Flex" EC 42x13 piegāde un montāža</t>
  </si>
  <si>
    <t>Izolācijas "Isover" KK-AL 42x20 piegāde un montāža</t>
  </si>
  <si>
    <t>Izolācijas "K-Flex" EC 35x13 piegāde un montāža</t>
  </si>
  <si>
    <t xml:space="preserve">Izolācijas  "Isover" KK-AL 35x20 piegāde un montāža </t>
  </si>
  <si>
    <t xml:space="preserve">Lodveida ventiļu DN20 piegāde un uzstādīšana </t>
  </si>
  <si>
    <t xml:space="preserve">Lodveida ventiļu  DN15 piegāde un uzstādīšana </t>
  </si>
  <si>
    <t xml:space="preserve">Balansējošais ventiļu DN15 piegāde un uzstādīšana </t>
  </si>
  <si>
    <t xml:space="preserve">Vara caurules Ø22x1.0 ar veidgabaliem montāža </t>
  </si>
  <si>
    <t>Vara caurules Ø18x1,0 ar veidgabaliem montāža</t>
  </si>
  <si>
    <t>Izolācijas "Tubolit" DG 22x9 montāža</t>
  </si>
  <si>
    <t>Izolācijas  "Tubolit" DG 18x9 montāža</t>
  </si>
  <si>
    <t>Atzaru koplektu uz dzīvokli no  vara caurules DN15 (L=2m)   piegāde un  montāža</t>
  </si>
  <si>
    <t>Lodveida ventiļu  DN 15</t>
  </si>
  <si>
    <t xml:space="preserve">PVC kanalizācijas caurule Ø110 ar veidgabaliem piegāde un montāža </t>
  </si>
  <si>
    <t>Skaņas iIzolāciju "Isover" KK-AL 114x20 piegāde un montāža</t>
  </si>
  <si>
    <t>Ugunsdrošības manžetu Ø110 piegāde un uzstādīšana</t>
  </si>
  <si>
    <t>PVC caurule Ø110 ar veidgabaliem piegāde un montāža</t>
  </si>
  <si>
    <t xml:space="preserve">Revīziju  Ø110 piegāde un uzstādīšana </t>
  </si>
  <si>
    <t>Kanalizācijas cauruļvadu stiprinājumu  piegāde un montāža</t>
  </si>
  <si>
    <t>Palīgdarbi</t>
  </si>
  <si>
    <t>Siltummezgla apsaiste (Pretendents nepieciešamos darba apjomus precizē objekta apsekošanas laikā)</t>
  </si>
  <si>
    <t>Izolācijas  "Isover" KK-AL 54x20 piegāde un montāža</t>
  </si>
  <si>
    <t>Izolācijas "Isover" KK-AL 28x20 piegāde un montāža</t>
  </si>
  <si>
    <t xml:space="preserve">Lodveida ventiļu  DN40 piegāde un uzstādīšana </t>
  </si>
  <si>
    <t xml:space="preserve">Lodveida ventiļu DN32 piegāde un uzstādīšana </t>
  </si>
  <si>
    <t xml:space="preserve">Izlaides krānu  DN15 piegāde un uzsstādīšna </t>
  </si>
  <si>
    <t xml:space="preserve">Cauruļuvadu stiprinājumu piegāde un uzstādīšana </t>
  </si>
  <si>
    <t>Dvieļu žavētāji DN25 (L=700) koplektā ar dekoratīvajiem montāžas stiprinājumiem piegāde un montāža</t>
  </si>
  <si>
    <t>Cauruļvadu stiprinājumu piegāde un  montāža</t>
  </si>
  <si>
    <t>Stāvvadu nomaiņas laikā bojāto starpstāvu pārsešu remonts (betonēšana)</t>
  </si>
  <si>
    <t xml:space="preserve">Sēdpodu demontāža un montāža </t>
  </si>
  <si>
    <t>“Dzīvojamo māju ūdens apgādes un kanalizācijas cauruļvadu nomaiņa” (identifikācijas Nr.OLAINE AS OŪS 2014/09)</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</si>
</sst>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quot;   &quot;;\-#,##0.00&quot;   &quot;;@"/>
    <numFmt numFmtId="169" formatCode="_-* #,##0.00_р_._-;\-* #,##0.00_р_._-;_-* &quot;-&quot;??_р_._-;_-@_-"/>
    <numFmt numFmtId="170" formatCode="0.0"/>
    <numFmt numFmtId="171" formatCode="0.000"/>
    <numFmt numFmtId="172" formatCode="0.0000"/>
  </numFmts>
  <fonts count="68">
    <font>
      <sz val="11"/>
      <color theme="1"/>
      <name val="Calibri"/>
      <family val="2"/>
    </font>
    <font>
      <sz val="11"/>
      <color indexed="8"/>
      <name val="Calibri"/>
      <family val="2"/>
    </font>
    <font>
      <b/>
      <sz val="11"/>
      <color indexed="8"/>
      <name val="Times New Roman"/>
      <family val="1"/>
    </font>
    <font>
      <b/>
      <i/>
      <u val="single"/>
      <sz val="12"/>
      <name val="Times New Roman"/>
      <family val="1"/>
    </font>
    <font>
      <sz val="12"/>
      <color indexed="8"/>
      <name val="Times New Roman"/>
      <family val="1"/>
    </font>
    <font>
      <b/>
      <sz val="12"/>
      <color indexed="8"/>
      <name val="Times New Roman"/>
      <family val="1"/>
    </font>
    <font>
      <b/>
      <sz val="12"/>
      <color indexed="8"/>
      <name val="Arial"/>
      <family val="2"/>
    </font>
    <font>
      <sz val="10"/>
      <color indexed="8"/>
      <name val="Times New Roman"/>
      <family val="1"/>
    </font>
    <font>
      <b/>
      <sz val="10"/>
      <color indexed="8"/>
      <name val="Times New Roman"/>
      <family val="1"/>
    </font>
    <font>
      <sz val="7"/>
      <color indexed="8"/>
      <name val="Arial"/>
      <family val="2"/>
    </font>
    <font>
      <sz val="10"/>
      <name val="Times New Roman"/>
      <family val="1"/>
    </font>
    <font>
      <b/>
      <sz val="10"/>
      <name val="Times New Roman"/>
      <family val="1"/>
    </font>
    <font>
      <b/>
      <sz val="7"/>
      <color indexed="8"/>
      <name val="Arial"/>
      <family val="2"/>
    </font>
    <font>
      <sz val="7"/>
      <name val="Arial"/>
      <family val="2"/>
    </font>
    <font>
      <sz val="7"/>
      <color indexed="58"/>
      <name val="Arial"/>
      <family val="2"/>
    </font>
    <font>
      <b/>
      <sz val="7"/>
      <name val="Arial"/>
      <family val="2"/>
    </font>
    <font>
      <sz val="7"/>
      <color indexed="8"/>
      <name val="Times New Roman"/>
      <family val="1"/>
    </font>
    <font>
      <b/>
      <sz val="10"/>
      <color indexed="8"/>
      <name val="Arial"/>
      <family val="2"/>
    </font>
    <font>
      <sz val="9"/>
      <color indexed="8"/>
      <name val="Arial"/>
      <family val="2"/>
    </font>
    <font>
      <sz val="10"/>
      <name val="Arial"/>
      <family val="2"/>
    </font>
    <font>
      <b/>
      <sz val="10"/>
      <name val="Arial"/>
      <family val="2"/>
    </font>
    <font>
      <sz val="11"/>
      <name val="Times New Roman"/>
      <family val="1"/>
    </font>
    <font>
      <b/>
      <sz val="9"/>
      <name val="Arial"/>
      <family val="2"/>
    </font>
    <font>
      <sz val="9"/>
      <name val="Arial"/>
      <family val="2"/>
    </font>
    <font>
      <sz val="14"/>
      <color indexed="10"/>
      <name val="Times New Roman"/>
      <family val="1"/>
    </font>
    <font>
      <sz val="7"/>
      <color indexed="10"/>
      <name val="Arial"/>
      <family val="2"/>
    </font>
    <font>
      <sz val="10"/>
      <color indexed="8"/>
      <name val="Calibri"/>
      <family val="2"/>
    </font>
    <font>
      <sz val="9"/>
      <color indexed="8"/>
      <name val="Times New Roman"/>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rgb="FFFF0000"/>
      <name val="Times New Roman"/>
      <family val="1"/>
    </font>
    <font>
      <sz val="7"/>
      <color rgb="FFFF0000"/>
      <name val="Arial"/>
      <family val="2"/>
    </font>
    <font>
      <sz val="10"/>
      <color theme="1"/>
      <name val="Times New Roman"/>
      <family val="1"/>
    </font>
    <font>
      <b/>
      <sz val="10"/>
      <color theme="1"/>
      <name val="Times New Roman"/>
      <family val="1"/>
    </font>
    <font>
      <sz val="10"/>
      <color theme="1"/>
      <name val="Calibri"/>
      <family val="2"/>
    </font>
    <font>
      <sz val="7"/>
      <color theme="1"/>
      <name val="Arial"/>
      <family val="2"/>
    </font>
    <font>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2" tint="-0.24997000396251678"/>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color indexed="63"/>
      </bottom>
    </border>
    <border>
      <left style="thin"/>
      <right style="thin"/>
      <top>
        <color indexed="63"/>
      </top>
      <bottom style="thin"/>
    </border>
    <border>
      <left style="thin">
        <color indexed="58"/>
      </left>
      <right style="thin">
        <color indexed="58"/>
      </right>
      <top>
        <color indexed="63"/>
      </top>
      <bottom style="thin">
        <color indexed="58"/>
      </bottom>
    </border>
    <border>
      <left>
        <color indexed="63"/>
      </left>
      <right>
        <color indexed="63"/>
      </right>
      <top>
        <color indexed="63"/>
      </top>
      <bottom style="thin">
        <color indexed="8"/>
      </bottom>
    </border>
    <border>
      <left>
        <color indexed="63"/>
      </left>
      <right style="thin">
        <color indexed="58"/>
      </right>
      <top style="thin">
        <color indexed="58"/>
      </top>
      <bottom style="thin">
        <color indexed="58"/>
      </bottom>
    </border>
    <border>
      <left style="thin">
        <color indexed="58"/>
      </left>
      <right>
        <color indexed="63"/>
      </right>
      <top style="thin">
        <color indexed="58"/>
      </top>
      <bottom style="thin">
        <color indexed="58"/>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color indexed="63"/>
      </left>
      <right>
        <color indexed="63"/>
      </right>
      <top style="thin"/>
      <bottom>
        <color indexed="63"/>
      </bottom>
    </border>
    <border>
      <left style="thin">
        <color indexed="58"/>
      </left>
      <right>
        <color indexed="63"/>
      </right>
      <top style="thin">
        <color indexed="58"/>
      </top>
      <bottom>
        <color indexed="63"/>
      </bottom>
    </border>
    <border>
      <left>
        <color indexed="63"/>
      </left>
      <right style="thin">
        <color indexed="8"/>
      </right>
      <top style="thin">
        <color indexed="8"/>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9"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17">
    <xf numFmtId="0" fontId="0" fillId="0" borderId="0" xfId="0" applyFont="1" applyAlignment="1">
      <alignment/>
    </xf>
    <xf numFmtId="0" fontId="0" fillId="0" borderId="0" xfId="0" applyAlignment="1">
      <alignment vertical="center"/>
    </xf>
    <xf numFmtId="0" fontId="61" fillId="0" borderId="0" xfId="0" applyFont="1" applyAlignment="1">
      <alignment horizontal="center"/>
    </xf>
    <xf numFmtId="0" fontId="3" fillId="0" borderId="0" xfId="0" applyFont="1" applyAlignment="1">
      <alignment horizontal="center" wrapText="1"/>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7" fillId="0" borderId="0" xfId="0" applyFont="1" applyAlignment="1">
      <alignment vertical="center"/>
    </xf>
    <xf numFmtId="0" fontId="9" fillId="0" borderId="0" xfId="0" applyFont="1" applyAlignment="1">
      <alignment horizontal="right"/>
    </xf>
    <xf numFmtId="0" fontId="9" fillId="33" borderId="0" xfId="0" applyFont="1" applyFill="1" applyBorder="1" applyAlignment="1">
      <alignment horizontal="left"/>
    </xf>
    <xf numFmtId="0" fontId="10" fillId="0" borderId="0" xfId="0" applyFont="1" applyBorder="1" applyAlignment="1" quotePrefix="1">
      <alignment horizontal="left"/>
    </xf>
    <xf numFmtId="0" fontId="0" fillId="0" borderId="0" xfId="0" applyBorder="1" applyAlignment="1">
      <alignment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168" fontId="9" fillId="0" borderId="11"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0" fontId="12" fillId="34" borderId="1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1" fontId="9" fillId="0" borderId="0" xfId="0" applyNumberFormat="1" applyFont="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horizontal="right" vertical="center" wrapText="1"/>
    </xf>
    <xf numFmtId="1" fontId="9" fillId="35" borderId="10" xfId="0" applyNumberFormat="1" applyFont="1" applyFill="1" applyBorder="1" applyAlignment="1">
      <alignment horizontal="center" vertical="center" wrapText="1"/>
    </xf>
    <xf numFmtId="2" fontId="9" fillId="0" borderId="11" xfId="0" applyNumberFormat="1" applyFont="1" applyBorder="1" applyAlignment="1">
      <alignment horizontal="center" vertical="center" wrapText="1"/>
    </xf>
    <xf numFmtId="39" fontId="9" fillId="0" borderId="10" xfId="0" applyNumberFormat="1" applyFont="1" applyBorder="1" applyAlignment="1">
      <alignment horizontal="center" vertical="center" wrapText="1"/>
    </xf>
    <xf numFmtId="39" fontId="9" fillId="0" borderId="11" xfId="0" applyNumberFormat="1" applyFont="1" applyBorder="1" applyAlignment="1">
      <alignment horizontal="center" vertical="center" wrapText="1"/>
    </xf>
    <xf numFmtId="43" fontId="9" fillId="0" borderId="10" xfId="0" applyNumberFormat="1" applyFont="1" applyBorder="1" applyAlignment="1">
      <alignment horizontal="center" vertical="center" wrapText="1"/>
    </xf>
    <xf numFmtId="0" fontId="9" fillId="34" borderId="10" xfId="0" applyNumberFormat="1" applyFont="1" applyFill="1" applyBorder="1" applyAlignment="1">
      <alignment horizontal="left" vertical="top" wrapText="1"/>
    </xf>
    <xf numFmtId="0" fontId="9" fillId="34" borderId="10" xfId="0" applyNumberFormat="1" applyFont="1" applyFill="1" applyBorder="1" applyAlignment="1">
      <alignment/>
    </xf>
    <xf numFmtId="0" fontId="9" fillId="34" borderId="10" xfId="0" applyNumberFormat="1" applyFont="1" applyFill="1" applyBorder="1" applyAlignment="1">
      <alignment horizontal="center" vertical="top" wrapText="1"/>
    </xf>
    <xf numFmtId="1" fontId="9" fillId="35" borderId="10" xfId="0" applyNumberFormat="1" applyFont="1" applyFill="1" applyBorder="1" applyAlignment="1">
      <alignment horizontal="center" vertical="top" wrapText="1"/>
    </xf>
    <xf numFmtId="0" fontId="13" fillId="34" borderId="10" xfId="0" applyNumberFormat="1" applyFont="1" applyFill="1" applyBorder="1" applyAlignment="1">
      <alignment vertical="center" wrapText="1"/>
    </xf>
    <xf numFmtId="0" fontId="9" fillId="34" borderId="10" xfId="0" applyNumberFormat="1" applyFont="1" applyFill="1" applyBorder="1" applyAlignment="1">
      <alignment horizontal="right" vertical="top" wrapText="1"/>
    </xf>
    <xf numFmtId="0" fontId="9" fillId="0" borderId="10" xfId="0" applyNumberFormat="1" applyFont="1" applyFill="1" applyBorder="1" applyAlignment="1">
      <alignment horizontal="left" vertical="top" wrapText="1"/>
    </xf>
    <xf numFmtId="0" fontId="9" fillId="0" borderId="10" xfId="0" applyNumberFormat="1" applyFont="1" applyFill="1" applyBorder="1" applyAlignment="1">
      <alignment horizontal="right" vertical="top" wrapText="1"/>
    </xf>
    <xf numFmtId="0" fontId="9" fillId="0" borderId="10" xfId="0" applyNumberFormat="1" applyFont="1" applyFill="1" applyBorder="1" applyAlignment="1">
      <alignment horizontal="center" vertical="top" wrapText="1"/>
    </xf>
    <xf numFmtId="1" fontId="9" fillId="0" borderId="10" xfId="0" applyNumberFormat="1" applyFont="1" applyFill="1" applyBorder="1" applyAlignment="1">
      <alignment horizontal="center" vertical="top" wrapText="1"/>
    </xf>
    <xf numFmtId="0" fontId="13" fillId="0" borderId="10" xfId="0" applyNumberFormat="1" applyFont="1" applyFill="1" applyBorder="1" applyAlignment="1">
      <alignment wrapText="1"/>
    </xf>
    <xf numFmtId="0" fontId="14" fillId="0" borderId="10" xfId="0" applyNumberFormat="1" applyFont="1" applyFill="1" applyBorder="1" applyAlignment="1">
      <alignment horizontal="right"/>
    </xf>
    <xf numFmtId="0" fontId="14" fillId="0" borderId="10" xfId="0" applyNumberFormat="1" applyFont="1" applyFill="1" applyBorder="1" applyAlignment="1">
      <alignment horizontal="center"/>
    </xf>
    <xf numFmtId="0" fontId="14" fillId="0" borderId="10" xfId="0" applyNumberFormat="1" applyFont="1" applyFill="1" applyBorder="1" applyAlignment="1">
      <alignment/>
    </xf>
    <xf numFmtId="0" fontId="13" fillId="0" borderId="10" xfId="0" applyNumberFormat="1" applyFont="1" applyFill="1" applyBorder="1" applyAlignment="1">
      <alignment/>
    </xf>
    <xf numFmtId="0" fontId="12" fillId="0" borderId="10" xfId="0" applyFont="1" applyBorder="1" applyAlignment="1">
      <alignment horizontal="center" vertical="center" wrapText="1"/>
    </xf>
    <xf numFmtId="1" fontId="9" fillId="0" borderId="10" xfId="0" applyNumberFormat="1" applyFont="1" applyFill="1" applyBorder="1" applyAlignment="1">
      <alignment horizontal="center" vertical="center" wrapText="1"/>
    </xf>
    <xf numFmtId="0" fontId="13" fillId="0" borderId="10" xfId="0" applyNumberFormat="1" applyFont="1" applyFill="1" applyBorder="1" applyAlignment="1">
      <alignment vertical="center" wrapText="1"/>
    </xf>
    <xf numFmtId="0" fontId="13" fillId="0" borderId="10" xfId="0" applyNumberFormat="1" applyFont="1" applyFill="1" applyBorder="1" applyAlignment="1">
      <alignment horizontal="left" vertical="top" wrapText="1"/>
    </xf>
    <xf numFmtId="0" fontId="9" fillId="0" borderId="10"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13" fillId="0" borderId="10" xfId="0" applyNumberFormat="1" applyFont="1" applyFill="1" applyBorder="1" applyAlignment="1">
      <alignment/>
    </xf>
    <xf numFmtId="0" fontId="13" fillId="0" borderId="10" xfId="0" applyNumberFormat="1" applyFont="1" applyFill="1" applyBorder="1" applyAlignment="1">
      <alignment horizontal="center"/>
    </xf>
    <xf numFmtId="0" fontId="9" fillId="0" borderId="10" xfId="0" applyFont="1" applyBorder="1" applyAlignment="1">
      <alignment horizontal="left" vertical="center" wrapText="1"/>
    </xf>
    <xf numFmtId="2" fontId="9" fillId="0" borderId="12" xfId="0" applyNumberFormat="1" applyFont="1" applyBorder="1" applyAlignment="1">
      <alignment horizontal="center" vertical="center" wrapText="1"/>
    </xf>
    <xf numFmtId="39" fontId="9" fillId="0" borderId="13" xfId="0" applyNumberFormat="1" applyFont="1" applyBorder="1" applyAlignment="1">
      <alignment horizontal="center" vertical="center" wrapText="1"/>
    </xf>
    <xf numFmtId="39" fontId="9" fillId="0" borderId="12" xfId="0" applyNumberFormat="1" applyFont="1" applyBorder="1" applyAlignment="1">
      <alignment horizontal="center" vertical="center" wrapText="1"/>
    </xf>
    <xf numFmtId="43" fontId="9" fillId="0" borderId="13"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15" fillId="0" borderId="10" xfId="0" applyFont="1" applyBorder="1" applyAlignment="1">
      <alignment/>
    </xf>
    <xf numFmtId="0" fontId="9" fillId="36" borderId="10" xfId="0" applyNumberFormat="1" applyFont="1" applyFill="1" applyBorder="1" applyAlignment="1">
      <alignment horizontal="center" vertical="top" wrapText="1"/>
    </xf>
    <xf numFmtId="2" fontId="9" fillId="36" borderId="10" xfId="0" applyNumberFormat="1" applyFont="1" applyFill="1" applyBorder="1" applyAlignment="1">
      <alignment horizontal="center" vertical="center" wrapText="1"/>
    </xf>
    <xf numFmtId="39" fontId="9" fillId="36" borderId="10" xfId="0" applyNumberFormat="1" applyFont="1" applyFill="1" applyBorder="1" applyAlignment="1">
      <alignment horizontal="center" vertical="center" wrapText="1"/>
    </xf>
    <xf numFmtId="43" fontId="9" fillId="36" borderId="10" xfId="0" applyNumberFormat="1" applyFont="1" applyFill="1" applyBorder="1" applyAlignment="1">
      <alignment horizontal="center" vertical="center" wrapText="1"/>
    </xf>
    <xf numFmtId="0" fontId="16" fillId="0" borderId="0" xfId="0" applyFont="1" applyBorder="1" applyAlignment="1">
      <alignment horizontal="left" vertical="top"/>
    </xf>
    <xf numFmtId="2" fontId="9"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xf>
    <xf numFmtId="0" fontId="18" fillId="0" borderId="0" xfId="0" applyFont="1" applyFill="1" applyBorder="1" applyAlignment="1">
      <alignment vertical="center"/>
    </xf>
    <xf numFmtId="0" fontId="18" fillId="0" borderId="0" xfId="46" applyFont="1" applyFill="1" applyBorder="1" applyAlignment="1">
      <alignment horizontal="left" vertical="center"/>
      <protection/>
    </xf>
    <xf numFmtId="0" fontId="20" fillId="0" borderId="0" xfId="56" applyFont="1">
      <alignment/>
      <protection/>
    </xf>
    <xf numFmtId="0" fontId="0" fillId="0" borderId="0" xfId="0" applyAlignment="1">
      <alignment/>
    </xf>
    <xf numFmtId="0" fontId="19" fillId="35" borderId="0" xfId="0" applyFont="1" applyFill="1" applyAlignment="1">
      <alignment/>
    </xf>
    <xf numFmtId="0" fontId="0" fillId="35" borderId="0" xfId="0" applyFill="1" applyAlignment="1">
      <alignment/>
    </xf>
    <xf numFmtId="0" fontId="17" fillId="0" borderId="0" xfId="0" applyFont="1" applyAlignment="1">
      <alignment horizontal="center" vertical="center"/>
    </xf>
    <xf numFmtId="0" fontId="21" fillId="0" borderId="0" xfId="0" applyFont="1" applyBorder="1" applyAlignment="1" quotePrefix="1">
      <alignment horizontal="left"/>
    </xf>
    <xf numFmtId="0" fontId="9" fillId="0" borderId="14"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1" fontId="9" fillId="0" borderId="11" xfId="0" applyNumberFormat="1" applyFont="1" applyBorder="1" applyAlignment="1">
      <alignment horizontal="center" vertical="center" wrapText="1"/>
    </xf>
    <xf numFmtId="37" fontId="9" fillId="0" borderId="11" xfId="0" applyNumberFormat="1" applyFont="1" applyBorder="1" applyAlignment="1">
      <alignment horizontal="center" vertical="center" wrapText="1"/>
    </xf>
    <xf numFmtId="0" fontId="9" fillId="0" borderId="10" xfId="0" applyFont="1" applyBorder="1" applyAlignment="1">
      <alignment horizontal="right" vertical="center" wrapText="1"/>
    </xf>
    <xf numFmtId="43" fontId="9" fillId="0" borderId="15" xfId="0" applyNumberFormat="1" applyFont="1" applyBorder="1" applyAlignment="1">
      <alignment horizontal="center" vertical="center" wrapText="1"/>
    </xf>
    <xf numFmtId="43" fontId="9" fillId="0" borderId="11" xfId="0" applyNumberFormat="1" applyFont="1" applyBorder="1" applyAlignment="1">
      <alignment horizontal="center" vertical="center" wrapText="1"/>
    </xf>
    <xf numFmtId="43" fontId="9" fillId="0" borderId="11" xfId="0" applyNumberFormat="1" applyFont="1" applyBorder="1" applyAlignment="1">
      <alignment horizontal="center"/>
    </xf>
    <xf numFmtId="0" fontId="9" fillId="0" borderId="10" xfId="0" applyNumberFormat="1" applyFont="1" applyFill="1" applyBorder="1" applyAlignment="1">
      <alignment horizontal="right" vertical="center" wrapText="1"/>
    </xf>
    <xf numFmtId="0" fontId="13" fillId="34" borderId="10" xfId="0" applyNumberFormat="1" applyFont="1" applyFill="1" applyBorder="1" applyAlignment="1">
      <alignment horizontal="left" vertical="center" wrapText="1"/>
    </xf>
    <xf numFmtId="0" fontId="9" fillId="0" borderId="11" xfId="0" applyFont="1" applyBorder="1" applyAlignment="1">
      <alignment horizontal="left" vertical="center" wrapText="1"/>
    </xf>
    <xf numFmtId="0" fontId="12" fillId="0" borderId="10" xfId="0" applyNumberFormat="1" applyFont="1" applyFill="1" applyBorder="1" applyAlignment="1">
      <alignment horizontal="center" vertical="top" wrapText="1"/>
    </xf>
    <xf numFmtId="0" fontId="9" fillId="0" borderId="10" xfId="0" applyNumberFormat="1" applyFont="1" applyFill="1" applyBorder="1" applyAlignment="1">
      <alignment/>
    </xf>
    <xf numFmtId="0" fontId="14" fillId="0" borderId="16" xfId="0" applyNumberFormat="1" applyFont="1" applyFill="1" applyBorder="1" applyAlignment="1">
      <alignment/>
    </xf>
    <xf numFmtId="0" fontId="14" fillId="0" borderId="17" xfId="0" applyNumberFormat="1" applyFont="1" applyFill="1" applyBorder="1" applyAlignment="1">
      <alignment horizontal="right"/>
    </xf>
    <xf numFmtId="0" fontId="14" fillId="0" borderId="16" xfId="0" applyNumberFormat="1" applyFont="1" applyFill="1" applyBorder="1" applyAlignment="1">
      <alignment horizontal="center"/>
    </xf>
    <xf numFmtId="1" fontId="9" fillId="0" borderId="16" xfId="0" applyNumberFormat="1" applyFont="1" applyFill="1" applyBorder="1" applyAlignment="1">
      <alignment horizontal="center" vertical="top" wrapText="1"/>
    </xf>
    <xf numFmtId="1" fontId="13" fillId="0" borderId="10" xfId="0" applyNumberFormat="1" applyFont="1" applyFill="1" applyBorder="1" applyAlignment="1">
      <alignment horizontal="center"/>
    </xf>
    <xf numFmtId="0" fontId="9" fillId="0" borderId="12" xfId="0" applyFont="1" applyBorder="1" applyAlignment="1">
      <alignment horizontal="left" vertical="center" wrapText="1"/>
    </xf>
    <xf numFmtId="43" fontId="9" fillId="0" borderId="1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9" fillId="0" borderId="18" xfId="0" applyFont="1" applyBorder="1" applyAlignment="1">
      <alignment horizontal="right" vertical="center" wrapText="1"/>
    </xf>
    <xf numFmtId="43" fontId="9" fillId="0" borderId="14" xfId="0" applyNumberFormat="1" applyFont="1" applyBorder="1" applyAlignment="1">
      <alignment horizontal="center" vertical="center" wrapText="1"/>
    </xf>
    <xf numFmtId="0" fontId="0" fillId="0" borderId="10" xfId="0" applyBorder="1" applyAlignment="1">
      <alignment vertical="center"/>
    </xf>
    <xf numFmtId="0" fontId="9" fillId="0" borderId="14" xfId="0" applyFont="1" applyBorder="1" applyAlignment="1">
      <alignment horizontal="left" vertical="center" wrapText="1"/>
    </xf>
    <xf numFmtId="0" fontId="9" fillId="0" borderId="19" xfId="0" applyNumberFormat="1" applyFont="1" applyFill="1" applyBorder="1" applyAlignment="1">
      <alignment horizontal="center" vertical="top" wrapText="1"/>
    </xf>
    <xf numFmtId="4" fontId="9" fillId="0" borderId="12"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6" borderId="10" xfId="0" applyNumberFormat="1" applyFont="1" applyFill="1" applyBorder="1" applyAlignment="1">
      <alignment horizontal="right" vertical="center" wrapText="1"/>
    </xf>
    <xf numFmtId="4" fontId="9" fillId="0" borderId="10" xfId="0" applyNumberFormat="1" applyFont="1" applyBorder="1" applyAlignment="1">
      <alignment horizontal="right" vertical="center" wrapText="1"/>
    </xf>
    <xf numFmtId="2" fontId="9" fillId="36" borderId="10" xfId="0" applyNumberFormat="1" applyFont="1" applyFill="1" applyBorder="1" applyAlignment="1">
      <alignment horizontal="right" vertical="center" wrapText="1"/>
    </xf>
    <xf numFmtId="10" fontId="9" fillId="36" borderId="10" xfId="0" applyNumberFormat="1" applyFont="1" applyFill="1" applyBorder="1" applyAlignment="1">
      <alignment horizontal="right" vertical="center" wrapText="1"/>
    </xf>
    <xf numFmtId="0" fontId="61" fillId="0" borderId="0" xfId="0" applyFont="1" applyAlignment="1">
      <alignment/>
    </xf>
    <xf numFmtId="0" fontId="2" fillId="0" borderId="0" xfId="0" applyFont="1" applyAlignment="1">
      <alignment horizontal="center" wrapText="1"/>
    </xf>
    <xf numFmtId="0" fontId="2" fillId="0" borderId="0" xfId="0" applyFont="1" applyAlignment="1">
      <alignment horizontal="center"/>
    </xf>
    <xf numFmtId="0" fontId="9" fillId="0" borderId="10" xfId="0" applyFont="1" applyBorder="1" applyAlignment="1">
      <alignment vertical="center"/>
    </xf>
    <xf numFmtId="0" fontId="9" fillId="0" borderId="15" xfId="0" applyFont="1" applyBorder="1" applyAlignment="1">
      <alignment horizontal="center" vertical="center"/>
    </xf>
    <xf numFmtId="0" fontId="0" fillId="0" borderId="10" xfId="0" applyBorder="1" applyAlignment="1">
      <alignment wrapText="1"/>
    </xf>
    <xf numFmtId="0" fontId="12" fillId="34" borderId="20" xfId="0" applyNumberFormat="1" applyFont="1" applyFill="1" applyBorder="1" applyAlignment="1">
      <alignment horizontal="center" vertical="center" wrapText="1"/>
    </xf>
    <xf numFmtId="0" fontId="9" fillId="34" borderId="16" xfId="0" applyNumberFormat="1" applyFont="1" applyFill="1" applyBorder="1" applyAlignment="1">
      <alignment horizontal="left" vertical="center" wrapText="1"/>
    </xf>
    <xf numFmtId="0" fontId="9" fillId="34" borderId="16" xfId="0" applyNumberFormat="1" applyFont="1" applyFill="1" applyBorder="1" applyAlignment="1">
      <alignment horizontal="right" vertical="center" wrapText="1"/>
    </xf>
    <xf numFmtId="0" fontId="9" fillId="34" borderId="16" xfId="0" applyNumberFormat="1" applyFont="1" applyFill="1" applyBorder="1" applyAlignment="1">
      <alignment horizontal="center" vertical="center" wrapText="1"/>
    </xf>
    <xf numFmtId="0" fontId="9" fillId="34" borderId="16" xfId="0" applyNumberFormat="1" applyFont="1" applyFill="1" applyBorder="1" applyAlignment="1">
      <alignment horizontal="left" vertical="top" wrapText="1"/>
    </xf>
    <xf numFmtId="0" fontId="9" fillId="34" borderId="16" xfId="0" applyNumberFormat="1" applyFont="1" applyFill="1" applyBorder="1" applyAlignment="1">
      <alignment/>
    </xf>
    <xf numFmtId="0" fontId="9" fillId="34" borderId="16" xfId="0" applyNumberFormat="1" applyFont="1" applyFill="1" applyBorder="1" applyAlignment="1">
      <alignment horizontal="center" vertical="top" wrapText="1"/>
    </xf>
    <xf numFmtId="0" fontId="13" fillId="34" borderId="16" xfId="0" applyNumberFormat="1" applyFont="1" applyFill="1" applyBorder="1" applyAlignment="1">
      <alignment vertical="center" wrapText="1"/>
    </xf>
    <xf numFmtId="0" fontId="9" fillId="34" borderId="16" xfId="0" applyNumberFormat="1" applyFont="1" applyFill="1" applyBorder="1" applyAlignment="1">
      <alignment horizontal="right" vertical="top" wrapText="1"/>
    </xf>
    <xf numFmtId="0" fontId="9" fillId="0" borderId="16" xfId="0" applyNumberFormat="1" applyFont="1" applyFill="1" applyBorder="1" applyAlignment="1">
      <alignment horizontal="left" vertical="top" wrapText="1"/>
    </xf>
    <xf numFmtId="0" fontId="9" fillId="0" borderId="16" xfId="0" applyNumberFormat="1" applyFont="1" applyFill="1" applyBorder="1" applyAlignment="1">
      <alignment horizontal="right" vertical="top" wrapText="1"/>
    </xf>
    <xf numFmtId="0" fontId="9" fillId="0" borderId="16" xfId="0" applyNumberFormat="1" applyFont="1" applyFill="1" applyBorder="1" applyAlignment="1">
      <alignment horizontal="center" vertical="top" wrapText="1"/>
    </xf>
    <xf numFmtId="0" fontId="13" fillId="0" borderId="16" xfId="0" applyNumberFormat="1" applyFont="1" applyFill="1" applyBorder="1" applyAlignment="1">
      <alignment wrapText="1"/>
    </xf>
    <xf numFmtId="0" fontId="12" fillId="0" borderId="11" xfId="0" applyFont="1" applyBorder="1" applyAlignment="1">
      <alignment horizontal="center" vertical="center" wrapText="1"/>
    </xf>
    <xf numFmtId="0" fontId="14" fillId="0" borderId="17" xfId="0" applyNumberFormat="1" applyFont="1" applyFill="1" applyBorder="1" applyAlignment="1">
      <alignment horizontal="center"/>
    </xf>
    <xf numFmtId="0" fontId="13" fillId="0" borderId="16" xfId="0" applyNumberFormat="1" applyFont="1" applyFill="1" applyBorder="1" applyAlignment="1">
      <alignment vertical="center" wrapText="1"/>
    </xf>
    <xf numFmtId="0" fontId="13" fillId="0" borderId="16" xfId="0" applyNumberFormat="1" applyFont="1" applyFill="1" applyBorder="1" applyAlignment="1">
      <alignment horizontal="left" vertical="top" wrapText="1"/>
    </xf>
    <xf numFmtId="0" fontId="13" fillId="0" borderId="16" xfId="0" applyNumberFormat="1" applyFont="1" applyFill="1" applyBorder="1" applyAlignment="1">
      <alignment/>
    </xf>
    <xf numFmtId="0" fontId="14" fillId="0" borderId="16" xfId="0" applyNumberFormat="1" applyFont="1" applyFill="1" applyBorder="1" applyAlignment="1">
      <alignment horizontal="right"/>
    </xf>
    <xf numFmtId="0" fontId="13" fillId="0" borderId="21" xfId="0" applyNumberFormat="1" applyFont="1" applyFill="1" applyBorder="1" applyAlignment="1">
      <alignment horizontal="left" vertical="top" wrapText="1"/>
    </xf>
    <xf numFmtId="0" fontId="9" fillId="0" borderId="16"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top" wrapText="1"/>
    </xf>
    <xf numFmtId="0" fontId="9" fillId="36" borderId="10" xfId="0" applyNumberFormat="1" applyFont="1" applyFill="1" applyBorder="1" applyAlignment="1">
      <alignment horizontal="right" vertical="top" wrapText="1"/>
    </xf>
    <xf numFmtId="1" fontId="9" fillId="36" borderId="10" xfId="0" applyNumberFormat="1" applyFont="1" applyFill="1" applyBorder="1" applyAlignment="1">
      <alignment horizontal="center" vertical="top" wrapText="1"/>
    </xf>
    <xf numFmtId="39" fontId="9" fillId="36" borderId="15" xfId="0" applyNumberFormat="1" applyFont="1" applyFill="1" applyBorder="1" applyAlignment="1">
      <alignment horizontal="center" vertical="center" wrapText="1"/>
    </xf>
    <xf numFmtId="39" fontId="9" fillId="36" borderId="11" xfId="0" applyNumberFormat="1" applyFont="1" applyFill="1" applyBorder="1" applyAlignment="1">
      <alignment horizontal="center" vertical="center" wrapText="1"/>
    </xf>
    <xf numFmtId="43" fontId="9" fillId="36" borderId="11" xfId="0" applyNumberFormat="1" applyFont="1" applyFill="1" applyBorder="1" applyAlignment="1">
      <alignment horizontal="center" vertical="center" wrapText="1"/>
    </xf>
    <xf numFmtId="0" fontId="9" fillId="36" borderId="15" xfId="0" applyFont="1" applyFill="1" applyBorder="1" applyAlignment="1">
      <alignment horizontal="left" vertical="center" wrapText="1"/>
    </xf>
    <xf numFmtId="0" fontId="9" fillId="36" borderId="11" xfId="0" applyFont="1" applyFill="1" applyBorder="1" applyAlignment="1">
      <alignment horizontal="left" vertical="center" wrapText="1"/>
    </xf>
    <xf numFmtId="4" fontId="9" fillId="36" borderId="11" xfId="0" applyNumberFormat="1" applyFont="1" applyFill="1" applyBorder="1" applyAlignment="1">
      <alignment horizontal="right" vertical="center" wrapText="1"/>
    </xf>
    <xf numFmtId="4" fontId="9" fillId="0" borderId="11" xfId="0" applyNumberFormat="1" applyFont="1" applyBorder="1" applyAlignment="1">
      <alignment horizontal="right" vertical="center" wrapText="1"/>
    </xf>
    <xf numFmtId="2" fontId="12" fillId="0" borderId="10" xfId="0" applyNumberFormat="1" applyFont="1" applyBorder="1" applyAlignment="1">
      <alignment horizontal="left" vertical="center" wrapText="1"/>
    </xf>
    <xf numFmtId="0" fontId="22" fillId="0" borderId="0" xfId="56" applyFont="1">
      <alignment/>
      <protection/>
    </xf>
    <xf numFmtId="0" fontId="18" fillId="0" borderId="0" xfId="0" applyFont="1" applyAlignment="1">
      <alignment/>
    </xf>
    <xf numFmtId="0" fontId="23" fillId="35" borderId="0" xfId="0" applyFont="1" applyFill="1" applyAlignment="1">
      <alignment/>
    </xf>
    <xf numFmtId="0" fontId="18" fillId="35" borderId="0" xfId="0" applyFont="1" applyFill="1" applyAlignment="1">
      <alignment/>
    </xf>
    <xf numFmtId="9" fontId="62" fillId="0" borderId="10" xfId="0" applyNumberFormat="1" applyFont="1" applyFill="1" applyBorder="1" applyAlignment="1">
      <alignment horizontal="center" vertical="top" wrapText="1"/>
    </xf>
    <xf numFmtId="10" fontId="62" fillId="0" borderId="10" xfId="0" applyNumberFormat="1" applyFont="1" applyBorder="1" applyAlignment="1">
      <alignment horizontal="right" vertical="center" wrapText="1"/>
    </xf>
    <xf numFmtId="1" fontId="0" fillId="0" borderId="0" xfId="0" applyNumberFormat="1" applyAlignment="1">
      <alignment vertical="center"/>
    </xf>
    <xf numFmtId="1" fontId="9" fillId="35" borderId="23" xfId="0" applyNumberFormat="1" applyFont="1" applyFill="1" applyBorder="1" applyAlignment="1">
      <alignment horizontal="center" vertical="center" wrapText="1"/>
    </xf>
    <xf numFmtId="1" fontId="9" fillId="35" borderId="23" xfId="0" applyNumberFormat="1" applyFont="1" applyFill="1" applyBorder="1" applyAlignment="1">
      <alignment horizontal="center" vertical="top" wrapText="1"/>
    </xf>
    <xf numFmtId="1" fontId="9" fillId="0" borderId="23" xfId="0" applyNumberFormat="1" applyFont="1" applyFill="1" applyBorder="1" applyAlignment="1">
      <alignment horizontal="center" vertical="top" wrapText="1"/>
    </xf>
    <xf numFmtId="1" fontId="9" fillId="0" borderId="22" xfId="0" applyNumberFormat="1" applyFont="1" applyFill="1" applyBorder="1" applyAlignment="1">
      <alignment horizontal="center" vertical="top"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3" xfId="0" applyNumberFormat="1" applyFont="1" applyFill="1" applyBorder="1" applyAlignment="1">
      <alignment horizontal="center" vertical="top" wrapText="1"/>
    </xf>
    <xf numFmtId="0" fontId="13" fillId="0" borderId="23" xfId="0" applyNumberFormat="1" applyFont="1" applyFill="1" applyBorder="1" applyAlignment="1">
      <alignment horizontal="center"/>
    </xf>
    <xf numFmtId="4" fontId="9" fillId="0" borderId="24" xfId="0" applyNumberFormat="1" applyFont="1" applyBorder="1" applyAlignment="1">
      <alignment horizontal="center" vertical="center" wrapText="1"/>
    </xf>
    <xf numFmtId="39" fontId="9" fillId="0" borderId="15" xfId="0" applyNumberFormat="1" applyFont="1" applyBorder="1" applyAlignment="1">
      <alignment horizontal="center" vertical="center" wrapText="1"/>
    </xf>
    <xf numFmtId="39" fontId="9" fillId="36" borderId="25" xfId="0" applyNumberFormat="1" applyFont="1" applyFill="1" applyBorder="1" applyAlignment="1">
      <alignment horizontal="center" vertical="center" wrapText="1"/>
    </xf>
    <xf numFmtId="1" fontId="0" fillId="0" borderId="10" xfId="0" applyNumberFormat="1" applyBorder="1" applyAlignment="1">
      <alignment vertical="center"/>
    </xf>
    <xf numFmtId="0" fontId="9" fillId="0" borderId="0" xfId="0" applyNumberFormat="1" applyFont="1" applyFill="1" applyBorder="1" applyAlignment="1">
      <alignment horizontal="center" vertical="top" wrapText="1"/>
    </xf>
    <xf numFmtId="0" fontId="63" fillId="0" borderId="0" xfId="0" applyFont="1" applyAlignment="1">
      <alignment vertical="center"/>
    </xf>
    <xf numFmtId="0" fontId="64" fillId="0" borderId="0" xfId="0" applyFont="1" applyAlignment="1">
      <alignment vertical="center"/>
    </xf>
    <xf numFmtId="0" fontId="8" fillId="0" borderId="0" xfId="0" applyFont="1" applyFill="1" applyBorder="1" applyAlignment="1">
      <alignment vertical="center"/>
    </xf>
    <xf numFmtId="0" fontId="11" fillId="0" borderId="0" xfId="0" applyFont="1" applyBorder="1" applyAlignment="1">
      <alignment horizontal="left"/>
    </xf>
    <xf numFmtId="0" fontId="65" fillId="0" borderId="0" xfId="0" applyFont="1" applyAlignment="1">
      <alignment vertical="center"/>
    </xf>
    <xf numFmtId="0" fontId="8" fillId="0" borderId="0" xfId="0" applyFont="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7" xfId="0" applyFont="1" applyBorder="1" applyAlignment="1">
      <alignment horizontal="center" vertical="center" wrapText="1"/>
    </xf>
    <xf numFmtId="0" fontId="0" fillId="0" borderId="28" xfId="0" applyBorder="1" applyAlignment="1">
      <alignment vertical="center"/>
    </xf>
    <xf numFmtId="0" fontId="12" fillId="34" borderId="0" xfId="0" applyNumberFormat="1" applyFont="1" applyFill="1" applyBorder="1" applyAlignment="1">
      <alignment horizontal="center" vertical="center" wrapText="1"/>
    </xf>
    <xf numFmtId="0" fontId="0" fillId="0" borderId="13" xfId="0" applyBorder="1" applyAlignment="1">
      <alignment wrapText="1"/>
    </xf>
    <xf numFmtId="43" fontId="9" fillId="0" borderId="12" xfId="0" applyNumberFormat="1" applyFont="1" applyBorder="1" applyAlignment="1">
      <alignment horizontal="center"/>
    </xf>
    <xf numFmtId="39" fontId="9" fillId="0" borderId="14" xfId="0" applyNumberFormat="1" applyFont="1" applyBorder="1" applyAlignment="1">
      <alignment horizontal="center" vertical="center" wrapText="1"/>
    </xf>
    <xf numFmtId="43" fontId="9" fillId="0" borderId="10" xfId="0" applyNumberFormat="1" applyFont="1" applyBorder="1" applyAlignment="1">
      <alignment horizontal="center"/>
    </xf>
    <xf numFmtId="0" fontId="0" fillId="0" borderId="10" xfId="0" applyBorder="1" applyAlignment="1">
      <alignment/>
    </xf>
    <xf numFmtId="43" fontId="9" fillId="0" borderId="0" xfId="0" applyNumberFormat="1" applyFont="1" applyBorder="1" applyAlignment="1">
      <alignment horizontal="center" vertical="center" wrapText="1"/>
    </xf>
    <xf numFmtId="0" fontId="15" fillId="0" borderId="16" xfId="0" applyNumberFormat="1" applyFont="1" applyFill="1" applyBorder="1" applyAlignment="1">
      <alignment horizontal="center" wrapText="1"/>
    </xf>
    <xf numFmtId="0" fontId="9" fillId="37" borderId="0" xfId="0" applyFont="1" applyFill="1" applyBorder="1" applyAlignment="1">
      <alignment horizontal="left"/>
    </xf>
    <xf numFmtId="0" fontId="65" fillId="0" borderId="0" xfId="0" applyFont="1" applyBorder="1" applyAlignment="1">
      <alignment wrapText="1"/>
    </xf>
    <xf numFmtId="0" fontId="0" fillId="0" borderId="0" xfId="0" applyBorder="1" applyAlignment="1">
      <alignment/>
    </xf>
    <xf numFmtId="0" fontId="13" fillId="0" borderId="16" xfId="0" applyNumberFormat="1" applyFont="1" applyFill="1" applyBorder="1" applyAlignment="1">
      <alignment horizontal="left" vertical="center" wrapText="1"/>
    </xf>
    <xf numFmtId="1" fontId="9" fillId="0" borderId="23" xfId="0" applyNumberFormat="1" applyFont="1" applyFill="1" applyBorder="1" applyAlignment="1">
      <alignment horizontal="center" wrapText="1"/>
    </xf>
    <xf numFmtId="1" fontId="0" fillId="0" borderId="10" xfId="0" applyNumberFormat="1" applyBorder="1" applyAlignment="1">
      <alignment/>
    </xf>
    <xf numFmtId="39" fontId="9" fillId="0" borderId="15" xfId="0" applyNumberFormat="1" applyFont="1" applyBorder="1" applyAlignment="1">
      <alignment horizontal="center" wrapText="1"/>
    </xf>
    <xf numFmtId="39" fontId="9" fillId="0" borderId="11" xfId="0" applyNumberFormat="1" applyFont="1" applyBorder="1" applyAlignment="1">
      <alignment horizontal="center" wrapText="1"/>
    </xf>
    <xf numFmtId="43" fontId="9" fillId="0" borderId="11" xfId="0" applyNumberFormat="1" applyFont="1" applyBorder="1" applyAlignment="1">
      <alignment horizontal="center" wrapText="1"/>
    </xf>
    <xf numFmtId="39" fontId="9" fillId="0" borderId="11" xfId="0" applyNumberFormat="1" applyFont="1" applyBorder="1" applyAlignment="1">
      <alignment horizontal="left" vertical="center" wrapText="1"/>
    </xf>
    <xf numFmtId="43" fontId="9" fillId="0" borderId="11" xfId="0" applyNumberFormat="1" applyFont="1" applyBorder="1" applyAlignment="1">
      <alignment horizontal="left" vertical="center" wrapText="1"/>
    </xf>
    <xf numFmtId="0" fontId="0" fillId="0" borderId="0" xfId="0" applyAlignment="1">
      <alignment horizontal="left" vertical="center"/>
    </xf>
    <xf numFmtId="0" fontId="14" fillId="0" borderId="10" xfId="0" applyNumberFormat="1" applyFont="1" applyFill="1" applyBorder="1" applyAlignment="1">
      <alignment horizontal="center" vertical="center"/>
    </xf>
    <xf numFmtId="0" fontId="15" fillId="0" borderId="10" xfId="0" applyFont="1" applyBorder="1" applyAlignment="1">
      <alignment vertical="center"/>
    </xf>
    <xf numFmtId="0" fontId="9" fillId="36" borderId="10" xfId="0" applyNumberFormat="1" applyFont="1" applyFill="1" applyBorder="1" applyAlignment="1">
      <alignment horizontal="center" vertical="center" wrapText="1"/>
    </xf>
    <xf numFmtId="0" fontId="66" fillId="0" borderId="10" xfId="0" applyNumberFormat="1" applyFont="1" applyFill="1" applyBorder="1" applyAlignment="1">
      <alignment vertical="center"/>
    </xf>
    <xf numFmtId="0" fontId="14" fillId="0" borderId="10" xfId="0" applyNumberFormat="1" applyFont="1" applyFill="1" applyBorder="1" applyAlignment="1">
      <alignment horizontal="right" vertical="center"/>
    </xf>
    <xf numFmtId="43" fontId="9" fillId="38" borderId="10" xfId="0" applyNumberFormat="1" applyFont="1" applyFill="1" applyBorder="1" applyAlignment="1">
      <alignment horizontal="center" vertical="center" wrapText="1"/>
    </xf>
    <xf numFmtId="4" fontId="9" fillId="38" borderId="10" xfId="0" applyNumberFormat="1" applyFont="1" applyFill="1" applyBorder="1" applyAlignment="1">
      <alignment horizontal="right" vertical="center" wrapText="1"/>
    </xf>
    <xf numFmtId="0" fontId="9" fillId="0" borderId="29" xfId="0" applyNumberFormat="1" applyFont="1" applyFill="1" applyBorder="1" applyAlignment="1">
      <alignment horizontal="center" vertical="top" wrapText="1"/>
    </xf>
    <xf numFmtId="2" fontId="12" fillId="0" borderId="13" xfId="0" applyNumberFormat="1" applyFont="1" applyBorder="1" applyAlignment="1">
      <alignment horizontal="left" vertical="center" wrapText="1"/>
    </xf>
    <xf numFmtId="2" fontId="9" fillId="36" borderId="13" xfId="0" applyNumberFormat="1" applyFont="1" applyFill="1" applyBorder="1" applyAlignment="1">
      <alignment horizontal="right" vertical="center" wrapText="1"/>
    </xf>
    <xf numFmtId="10" fontId="9" fillId="36" borderId="13" xfId="0" applyNumberFormat="1" applyFont="1" applyFill="1" applyBorder="1" applyAlignment="1">
      <alignment horizontal="right" vertical="center" wrapText="1"/>
    </xf>
    <xf numFmtId="0" fontId="9" fillId="36" borderId="30" xfId="0" applyFont="1" applyFill="1" applyBorder="1" applyAlignment="1">
      <alignment horizontal="left" vertical="center" wrapText="1"/>
    </xf>
    <xf numFmtId="0" fontId="9" fillId="36" borderId="12" xfId="0" applyFont="1" applyFill="1" applyBorder="1" applyAlignment="1">
      <alignment horizontal="left" vertical="center" wrapText="1"/>
    </xf>
    <xf numFmtId="4" fontId="9" fillId="36" borderId="12" xfId="0" applyNumberFormat="1" applyFont="1" applyFill="1" applyBorder="1" applyAlignment="1">
      <alignment horizontal="right" vertical="center" wrapText="1"/>
    </xf>
    <xf numFmtId="4" fontId="9" fillId="0" borderId="12" xfId="0" applyNumberFormat="1" applyFont="1" applyBorder="1" applyAlignment="1">
      <alignment horizontal="right" vertical="center" wrapText="1"/>
    </xf>
    <xf numFmtId="0" fontId="6" fillId="0" borderId="0" xfId="0" applyFont="1" applyBorder="1" applyAlignment="1">
      <alignment horizontal="center" wrapText="1"/>
    </xf>
    <xf numFmtId="0" fontId="0" fillId="0" borderId="0" xfId="0" applyBorder="1" applyAlignment="1">
      <alignment vertical="center"/>
    </xf>
    <xf numFmtId="0" fontId="9" fillId="0" borderId="10" xfId="0" applyFont="1" applyBorder="1" applyAlignment="1">
      <alignment horizontal="center" wrapText="1"/>
    </xf>
    <xf numFmtId="0" fontId="9" fillId="36" borderId="10" xfId="0" applyFont="1" applyFill="1" applyBorder="1" applyAlignment="1">
      <alignment horizontal="left" wrapText="1"/>
    </xf>
    <xf numFmtId="0" fontId="9" fillId="36" borderId="10" xfId="0" applyFont="1" applyFill="1" applyBorder="1" applyAlignment="1">
      <alignment horizontal="center" wrapText="1"/>
    </xf>
    <xf numFmtId="4" fontId="9" fillId="36" borderId="10" xfId="0" applyNumberFormat="1" applyFont="1" applyFill="1" applyBorder="1" applyAlignment="1">
      <alignment horizontal="center" wrapText="1"/>
    </xf>
    <xf numFmtId="39" fontId="9" fillId="36" borderId="10" xfId="0" applyNumberFormat="1" applyFont="1" applyFill="1" applyBorder="1" applyAlignment="1">
      <alignment horizontal="center" wrapText="1"/>
    </xf>
    <xf numFmtId="43" fontId="9" fillId="36" borderId="10" xfId="0" applyNumberFormat="1" applyFont="1" applyFill="1" applyBorder="1" applyAlignment="1">
      <alignment horizontal="center" wrapText="1"/>
    </xf>
    <xf numFmtId="43" fontId="9" fillId="0" borderId="10" xfId="0" applyNumberFormat="1" applyFont="1" applyBorder="1" applyAlignment="1">
      <alignment horizontal="center" wrapText="1"/>
    </xf>
    <xf numFmtId="0" fontId="9" fillId="0" borderId="22"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9" fillId="36" borderId="10" xfId="0" applyNumberFormat="1" applyFont="1" applyFill="1" applyBorder="1" applyAlignment="1">
      <alignment horizontal="right" vertical="center" wrapText="1"/>
    </xf>
    <xf numFmtId="1" fontId="9" fillId="36" borderId="10" xfId="0" applyNumberFormat="1" applyFont="1" applyFill="1" applyBorder="1" applyAlignment="1">
      <alignment horizontal="center" vertical="center" wrapText="1"/>
    </xf>
    <xf numFmtId="0" fontId="9" fillId="0" borderId="11" xfId="0" applyFont="1" applyBorder="1" applyAlignment="1">
      <alignment horizontal="center" wrapText="1"/>
    </xf>
    <xf numFmtId="1" fontId="0" fillId="0" borderId="0" xfId="0" applyNumberFormat="1" applyAlignment="1">
      <alignment/>
    </xf>
    <xf numFmtId="0" fontId="24" fillId="0" borderId="0" xfId="0" applyFont="1" applyAlignment="1">
      <alignment/>
    </xf>
    <xf numFmtId="0" fontId="26" fillId="0" borderId="0" xfId="0" applyFont="1" applyAlignment="1">
      <alignment vertical="center"/>
    </xf>
    <xf numFmtId="0" fontId="8" fillId="0" borderId="0" xfId="0" applyFont="1" applyAlignment="1">
      <alignment vertical="center"/>
    </xf>
    <xf numFmtId="0" fontId="13" fillId="0" borderId="14" xfId="0" applyFont="1" applyBorder="1" applyAlignment="1">
      <alignment horizontal="center" vertical="center" wrapText="1"/>
    </xf>
    <xf numFmtId="0" fontId="13" fillId="34" borderId="19" xfId="0" applyNumberFormat="1" applyFont="1" applyFill="1" applyBorder="1" applyAlignment="1">
      <alignment horizontal="left" vertical="center" wrapText="1"/>
    </xf>
    <xf numFmtId="0" fontId="13" fillId="34" borderId="19" xfId="0" applyNumberFormat="1" applyFont="1" applyFill="1" applyBorder="1" applyAlignment="1">
      <alignment horizontal="center" vertical="center" wrapText="1"/>
    </xf>
    <xf numFmtId="1" fontId="13" fillId="39" borderId="31" xfId="0" applyNumberFormat="1" applyFont="1" applyFill="1" applyBorder="1" applyAlignment="1">
      <alignment horizontal="center" vertical="center" wrapText="1"/>
    </xf>
    <xf numFmtId="1" fontId="28" fillId="0" borderId="18" xfId="0" applyNumberFormat="1" applyFont="1" applyBorder="1" applyAlignment="1">
      <alignment vertical="center"/>
    </xf>
    <xf numFmtId="39" fontId="13" fillId="0" borderId="25" xfId="0" applyNumberFormat="1" applyFont="1" applyBorder="1" applyAlignment="1">
      <alignment horizontal="center" vertical="center" wrapText="1"/>
    </xf>
    <xf numFmtId="39" fontId="13" fillId="0" borderId="14"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34" borderId="16" xfId="0" applyNumberFormat="1" applyFont="1" applyFill="1" applyBorder="1" applyAlignment="1">
      <alignment horizontal="left" vertical="center" wrapText="1"/>
    </xf>
    <xf numFmtId="0" fontId="13" fillId="34" borderId="16" xfId="0" applyNumberFormat="1" applyFont="1" applyFill="1" applyBorder="1" applyAlignment="1">
      <alignment horizontal="center" vertical="center" wrapText="1"/>
    </xf>
    <xf numFmtId="1" fontId="13" fillId="39" borderId="23" xfId="0" applyNumberFormat="1" applyFont="1" applyFill="1" applyBorder="1" applyAlignment="1">
      <alignment horizontal="center" vertical="center" wrapText="1"/>
    </xf>
    <xf numFmtId="1" fontId="28" fillId="0" borderId="10" xfId="0" applyNumberFormat="1" applyFont="1" applyBorder="1" applyAlignment="1">
      <alignment vertical="center"/>
    </xf>
    <xf numFmtId="39" fontId="13" fillId="0" borderId="15" xfId="0" applyNumberFormat="1" applyFont="1" applyBorder="1" applyAlignment="1">
      <alignment horizontal="center" vertical="center" wrapText="1"/>
    </xf>
    <xf numFmtId="39" fontId="13" fillId="0" borderId="11" xfId="0" applyNumberFormat="1" applyFont="1" applyBorder="1" applyAlignment="1">
      <alignment horizontal="center" vertical="center" wrapText="1"/>
    </xf>
    <xf numFmtId="0" fontId="13" fillId="0" borderId="11" xfId="0" applyFont="1" applyBorder="1" applyAlignment="1">
      <alignment horizontal="center" vertical="center"/>
    </xf>
    <xf numFmtId="0" fontId="13" fillId="34" borderId="16" xfId="0" applyNumberFormat="1" applyFont="1" applyFill="1" applyBorder="1" applyAlignment="1">
      <alignment horizontal="left" vertical="top" wrapText="1"/>
    </xf>
    <xf numFmtId="0" fontId="13" fillId="0" borderId="16" xfId="0" applyNumberFormat="1" applyFont="1" applyFill="1" applyBorder="1" applyAlignment="1">
      <alignment horizontal="center" vertical="top" wrapText="1"/>
    </xf>
    <xf numFmtId="1" fontId="13" fillId="0" borderId="23" xfId="0" applyNumberFormat="1" applyFont="1" applyFill="1" applyBorder="1" applyAlignment="1">
      <alignment horizontal="center" vertical="top" wrapText="1"/>
    </xf>
    <xf numFmtId="0" fontId="13" fillId="0" borderId="16" xfId="0" applyNumberFormat="1" applyFont="1" applyFill="1" applyBorder="1" applyAlignment="1">
      <alignment horizontal="center" vertical="center"/>
    </xf>
    <xf numFmtId="1" fontId="13" fillId="0" borderId="23" xfId="0" applyNumberFormat="1" applyFont="1" applyFill="1" applyBorder="1" applyAlignment="1">
      <alignment horizontal="center" vertical="center" wrapText="1"/>
    </xf>
    <xf numFmtId="0" fontId="13" fillId="0" borderId="16" xfId="0" applyNumberFormat="1" applyFont="1" applyFill="1" applyBorder="1" applyAlignment="1">
      <alignment vertical="center"/>
    </xf>
    <xf numFmtId="1" fontId="13" fillId="0" borderId="22"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32" xfId="0" applyFont="1" applyBorder="1" applyAlignment="1">
      <alignment horizontal="center" vertical="center" wrapText="1"/>
    </xf>
    <xf numFmtId="1" fontId="28" fillId="0" borderId="13" xfId="0" applyNumberFormat="1" applyFont="1" applyBorder="1" applyAlignment="1">
      <alignment vertical="center"/>
    </xf>
    <xf numFmtId="39" fontId="13" fillId="0" borderId="30" xfId="0" applyNumberFormat="1" applyFont="1" applyBorder="1" applyAlignment="1">
      <alignment horizontal="center" vertical="center" wrapText="1"/>
    </xf>
    <xf numFmtId="39" fontId="13" fillId="0" borderId="12"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39" fontId="13" fillId="0" borderId="10" xfId="0" applyNumberFormat="1" applyFont="1" applyBorder="1" applyAlignment="1">
      <alignment horizontal="center" vertical="center" wrapText="1"/>
    </xf>
    <xf numFmtId="0" fontId="13" fillId="0" borderId="16" xfId="0" applyNumberFormat="1" applyFont="1" applyFill="1" applyBorder="1" applyAlignment="1">
      <alignment horizontal="center"/>
    </xf>
    <xf numFmtId="0" fontId="15" fillId="0" borderId="1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7" xfId="0" applyNumberFormat="1" applyFont="1" applyFill="1" applyBorder="1" applyAlignment="1">
      <alignment horizontal="center"/>
    </xf>
    <xf numFmtId="0" fontId="13" fillId="34" borderId="16" xfId="0" applyNumberFormat="1" applyFont="1" applyFill="1" applyBorder="1" applyAlignment="1">
      <alignment horizontal="center" vertical="top" wrapText="1"/>
    </xf>
    <xf numFmtId="0" fontId="13" fillId="34" borderId="16" xfId="0" applyNumberFormat="1" applyFont="1" applyFill="1" applyBorder="1" applyAlignment="1">
      <alignment horizontal="center" wrapText="1"/>
    </xf>
    <xf numFmtId="0" fontId="13" fillId="0" borderId="16" xfId="0" applyNumberFormat="1" applyFont="1" applyFill="1" applyBorder="1" applyAlignment="1">
      <alignment horizontal="center" wrapText="1"/>
    </xf>
    <xf numFmtId="1" fontId="13" fillId="0" borderId="23" xfId="0" applyNumberFormat="1" applyFont="1" applyFill="1" applyBorder="1" applyAlignment="1">
      <alignment horizontal="center" wrapText="1"/>
    </xf>
    <xf numFmtId="1" fontId="28" fillId="0" borderId="10" xfId="0" applyNumberFormat="1" applyFont="1" applyBorder="1" applyAlignment="1">
      <alignment/>
    </xf>
    <xf numFmtId="39" fontId="13" fillId="0" borderId="15" xfId="0" applyNumberFormat="1" applyFont="1" applyBorder="1" applyAlignment="1">
      <alignment horizontal="center" wrapText="1"/>
    </xf>
    <xf numFmtId="39" fontId="13" fillId="0" borderId="11" xfId="0" applyNumberFormat="1" applyFont="1" applyBorder="1" applyAlignment="1">
      <alignment horizontal="center" wrapText="1"/>
    </xf>
    <xf numFmtId="1" fontId="28" fillId="0" borderId="10" xfId="0" applyNumberFormat="1" applyFont="1" applyBorder="1" applyAlignment="1">
      <alignment horizontal="center" vertical="center"/>
    </xf>
    <xf numFmtId="0" fontId="13" fillId="0" borderId="19" xfId="0" applyNumberFormat="1" applyFont="1" applyFill="1" applyBorder="1" applyAlignment="1">
      <alignment horizontal="center"/>
    </xf>
    <xf numFmtId="0" fontId="15" fillId="0" borderId="1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7"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wrapText="1"/>
    </xf>
    <xf numFmtId="43" fontId="9" fillId="0" borderId="24" xfId="0" applyNumberFormat="1" applyFont="1" applyBorder="1" applyAlignment="1">
      <alignment horizontal="center" vertical="center" wrapText="1"/>
    </xf>
    <xf numFmtId="0" fontId="15" fillId="0" borderId="16" xfId="0" applyNumberFormat="1" applyFont="1" applyFill="1" applyBorder="1" applyAlignment="1">
      <alignment horizontal="center" vertical="top" wrapText="1"/>
    </xf>
    <xf numFmtId="0" fontId="13" fillId="0" borderId="23" xfId="0" applyNumberFormat="1" applyFont="1" applyFill="1" applyBorder="1" applyAlignment="1">
      <alignment horizontal="center" vertical="top" wrapText="1"/>
    </xf>
    <xf numFmtId="0" fontId="13" fillId="0" borderId="10" xfId="0" applyNumberFormat="1" applyFont="1" applyFill="1" applyBorder="1" applyAlignment="1">
      <alignment horizontal="center"/>
    </xf>
    <xf numFmtId="0" fontId="13" fillId="0" borderId="23" xfId="0" applyNumberFormat="1" applyFont="1" applyFill="1" applyBorder="1" applyAlignment="1">
      <alignment horizontal="center"/>
    </xf>
    <xf numFmtId="0" fontId="13" fillId="0" borderId="14" xfId="0" applyFont="1" applyBorder="1" applyAlignment="1">
      <alignment horizontal="left" vertical="center" wrapText="1"/>
    </xf>
    <xf numFmtId="0" fontId="13" fillId="0" borderId="19" xfId="0" applyNumberFormat="1" applyFont="1" applyFill="1" applyBorder="1" applyAlignment="1">
      <alignment horizontal="center" vertical="top" wrapText="1"/>
    </xf>
    <xf numFmtId="4" fontId="13" fillId="0" borderId="12" xfId="0" applyNumberFormat="1" applyFont="1" applyBorder="1" applyAlignment="1">
      <alignment horizontal="center" vertical="center" wrapText="1"/>
    </xf>
    <xf numFmtId="43" fontId="9" fillId="0" borderId="23" xfId="0" applyNumberFormat="1" applyFont="1" applyFill="1" applyBorder="1" applyAlignment="1">
      <alignment horizontal="center" vertical="center" wrapText="1"/>
    </xf>
    <xf numFmtId="10" fontId="25" fillId="0" borderId="10" xfId="0" applyNumberFormat="1" applyFont="1" applyBorder="1" applyAlignment="1">
      <alignment horizontal="right" vertical="center" wrapText="1"/>
    </xf>
    <xf numFmtId="4" fontId="9" fillId="0" borderId="23" xfId="0" applyNumberFormat="1" applyFont="1" applyFill="1" applyBorder="1" applyAlignment="1">
      <alignment horizontal="right" vertical="center" wrapText="1"/>
    </xf>
    <xf numFmtId="4" fontId="9" fillId="0" borderId="0" xfId="0" applyNumberFormat="1" applyFont="1" applyBorder="1" applyAlignment="1">
      <alignment horizontal="right" vertical="center" wrapText="1"/>
    </xf>
    <xf numFmtId="0" fontId="13" fillId="0" borderId="17" xfId="0" applyNumberFormat="1" applyFont="1" applyFill="1" applyBorder="1" applyAlignment="1">
      <alignment horizontal="left" vertical="center" wrapText="1"/>
    </xf>
    <xf numFmtId="1" fontId="13" fillId="0" borderId="34" xfId="0" applyNumberFormat="1" applyFont="1" applyFill="1" applyBorder="1" applyAlignment="1">
      <alignment horizontal="center" vertical="center" wrapText="1"/>
    </xf>
    <xf numFmtId="1" fontId="28" fillId="0" borderId="13" xfId="0" applyNumberFormat="1" applyFont="1" applyBorder="1" applyAlignment="1">
      <alignment horizontal="center" vertical="center"/>
    </xf>
    <xf numFmtId="0"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left" vertical="center" wrapText="1"/>
    </xf>
    <xf numFmtId="1" fontId="13" fillId="0" borderId="10" xfId="0" applyNumberFormat="1" applyFont="1" applyFill="1" applyBorder="1" applyAlignment="1">
      <alignment horizontal="center" vertical="center" wrapText="1"/>
    </xf>
    <xf numFmtId="0" fontId="14" fillId="0" borderId="10" xfId="0" applyNumberFormat="1" applyFont="1" applyFill="1" applyBorder="1" applyAlignment="1">
      <alignment vertical="center"/>
    </xf>
    <xf numFmtId="2" fontId="8" fillId="0" borderId="0" xfId="0" applyNumberFormat="1" applyFont="1" applyFill="1" applyBorder="1" applyAlignment="1">
      <alignment horizontal="left" vertical="center" wrapText="1"/>
    </xf>
    <xf numFmtId="0" fontId="61" fillId="0" borderId="0" xfId="0" applyFont="1" applyAlignment="1">
      <alignment horizontal="center"/>
    </xf>
    <xf numFmtId="0" fontId="3" fillId="0" borderId="0" xfId="0" applyFont="1" applyAlignment="1">
      <alignment horizontal="center" wrapText="1"/>
    </xf>
    <xf numFmtId="0" fontId="9" fillId="0" borderId="10" xfId="0" applyFont="1" applyBorder="1" applyAlignment="1">
      <alignment horizontal="center" vertical="center"/>
    </xf>
    <xf numFmtId="2" fontId="9" fillId="0" borderId="10" xfId="0" applyNumberFormat="1" applyFont="1" applyBorder="1" applyAlignment="1">
      <alignment horizontal="left" vertical="center" wrapText="1"/>
    </xf>
    <xf numFmtId="0" fontId="67" fillId="0" borderId="0" xfId="0" applyFont="1" applyAlignment="1">
      <alignment horizontal="left" vertical="center" wrapText="1"/>
    </xf>
    <xf numFmtId="0" fontId="8" fillId="0" borderId="0" xfId="0" applyFont="1" applyFill="1" applyBorder="1" applyAlignment="1">
      <alignment horizontal="left" vertical="center"/>
    </xf>
    <xf numFmtId="0" fontId="3" fillId="0" borderId="0" xfId="0" applyFont="1" applyAlignment="1">
      <alignment horizontal="center" vertical="center" wrapText="1"/>
    </xf>
    <xf numFmtId="0" fontId="9" fillId="0" borderId="27" xfId="0" applyFont="1" applyBorder="1" applyAlignment="1">
      <alignment horizontal="center" vertical="center"/>
    </xf>
    <xf numFmtId="0" fontId="11" fillId="0" borderId="0" xfId="0" applyFont="1" applyBorder="1" applyAlignment="1">
      <alignment horizontal="left"/>
    </xf>
    <xf numFmtId="0" fontId="27" fillId="0" borderId="0" xfId="0" applyFont="1" applyAlignment="1">
      <alignment horizontal="left" vertical="top" wrapText="1"/>
    </xf>
    <xf numFmtId="0" fontId="10" fillId="0" borderId="0" xfId="0" applyFont="1" applyBorder="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7"/>
  <sheetViews>
    <sheetView zoomScalePageLayoutView="0" workbookViewId="0" topLeftCell="A1">
      <selection activeCell="P69" sqref="P69"/>
    </sheetView>
  </sheetViews>
  <sheetFormatPr defaultColWidth="9.28125" defaultRowHeight="15"/>
  <cols>
    <col min="1" max="1" width="4.7109375" style="1" customWidth="1"/>
    <col min="2" max="2" width="42.00390625" style="1" bestFit="1" customWidth="1"/>
    <col min="3" max="3" width="5.28125" style="1" customWidth="1"/>
    <col min="4" max="4" width="7.421875" style="1" bestFit="1" customWidth="1"/>
    <col min="5" max="5" width="7.28125" style="1" customWidth="1"/>
    <col min="6" max="6" width="5.7109375" style="1" customWidth="1"/>
    <col min="7" max="7" width="6.7109375" style="1" customWidth="1"/>
    <col min="8" max="8" width="7.28125" style="1" customWidth="1"/>
    <col min="9" max="9" width="6.57421875" style="1" customWidth="1"/>
    <col min="10" max="11" width="7.28125" style="1" customWidth="1"/>
    <col min="12" max="12" width="6.7109375" style="1" customWidth="1"/>
    <col min="13" max="13" width="7.57421875" style="1" customWidth="1"/>
    <col min="14" max="16" width="7.28125" style="1" customWidth="1"/>
    <col min="17" max="16384" width="9.28125" style="1" customWidth="1"/>
  </cols>
  <sheetData>
    <row r="1" spans="13:16" ht="17.25" customHeight="1">
      <c r="M1" s="306" t="s">
        <v>1</v>
      </c>
      <c r="N1" s="306"/>
      <c r="O1" s="306"/>
      <c r="P1" s="306"/>
    </row>
    <row r="2" spans="13:16" ht="17.25" customHeight="1">
      <c r="M2" s="2"/>
      <c r="N2" s="2"/>
      <c r="O2" s="2"/>
      <c r="P2" s="2"/>
    </row>
    <row r="3" spans="2:16" ht="12" customHeight="1">
      <c r="B3" s="307" t="s">
        <v>167</v>
      </c>
      <c r="C3" s="307"/>
      <c r="D3" s="307"/>
      <c r="E3" s="307"/>
      <c r="F3" s="307"/>
      <c r="G3" s="307"/>
      <c r="H3" s="307"/>
      <c r="I3" s="307"/>
      <c r="J3" s="307"/>
      <c r="K3" s="307"/>
      <c r="L3" s="307"/>
      <c r="M3" s="307"/>
      <c r="N3" s="307"/>
      <c r="O3" s="307"/>
      <c r="P3" s="307"/>
    </row>
    <row r="4" spans="2:16" ht="12" customHeight="1">
      <c r="B4" s="307" t="s">
        <v>2</v>
      </c>
      <c r="C4" s="307"/>
      <c r="D4" s="307"/>
      <c r="E4" s="307"/>
      <c r="F4" s="307"/>
      <c r="G4" s="307"/>
      <c r="H4" s="307"/>
      <c r="I4" s="307"/>
      <c r="J4" s="307"/>
      <c r="K4" s="307"/>
      <c r="L4" s="307"/>
      <c r="M4" s="307"/>
      <c r="N4" s="307"/>
      <c r="O4" s="307"/>
      <c r="P4" s="307"/>
    </row>
    <row r="5" ht="12" customHeight="1"/>
    <row r="6" spans="1:16" ht="15">
      <c r="A6" s="172" t="s">
        <v>109</v>
      </c>
      <c r="N6" s="4"/>
      <c r="O6" s="5"/>
      <c r="P6" s="4"/>
    </row>
    <row r="7" spans="1:16" ht="15">
      <c r="A7" s="173" t="s">
        <v>65</v>
      </c>
      <c r="B7" s="6"/>
      <c r="C7" s="6"/>
      <c r="D7" s="6"/>
      <c r="E7" s="6"/>
      <c r="F7" s="6"/>
      <c r="G7" s="7"/>
      <c r="H7" s="7"/>
      <c r="I7" s="8"/>
      <c r="J7" s="7"/>
      <c r="K7" s="7"/>
      <c r="L7" s="6"/>
      <c r="M7" s="6"/>
      <c r="N7" s="6"/>
      <c r="O7" s="6"/>
      <c r="P7" s="6"/>
    </row>
    <row r="8" spans="1:16" ht="14.25">
      <c r="A8" s="9" t="s">
        <v>3</v>
      </c>
      <c r="B8" s="10"/>
      <c r="C8" s="10"/>
      <c r="M8" s="11"/>
      <c r="N8" s="11"/>
      <c r="O8" s="11"/>
      <c r="P8" s="11"/>
    </row>
    <row r="9" spans="1:16" ht="14.25">
      <c r="A9" s="12" t="s">
        <v>108</v>
      </c>
      <c r="B9" s="13"/>
      <c r="C9" s="13"/>
      <c r="D9" s="13"/>
      <c r="E9" s="13"/>
      <c r="F9" s="13"/>
      <c r="G9" s="13"/>
      <c r="H9" s="13"/>
      <c r="I9" s="13"/>
      <c r="J9" s="13"/>
      <c r="K9" s="13"/>
      <c r="L9" s="13"/>
      <c r="M9" s="13"/>
      <c r="N9" s="13"/>
      <c r="O9" s="13"/>
      <c r="P9" s="13"/>
    </row>
    <row r="10" spans="1:16" ht="14.25">
      <c r="A10" s="12"/>
      <c r="B10" s="13"/>
      <c r="C10" s="13"/>
      <c r="D10" s="13"/>
      <c r="E10" s="13"/>
      <c r="F10" s="13"/>
      <c r="G10" s="13"/>
      <c r="H10" s="13"/>
      <c r="I10" s="13"/>
      <c r="J10" s="13"/>
      <c r="K10" s="13"/>
      <c r="L10" s="13"/>
      <c r="M10" s="13"/>
      <c r="N10" s="13"/>
      <c r="O10" s="13"/>
      <c r="P10" s="13"/>
    </row>
    <row r="11" spans="1:16" ht="37.5" customHeight="1">
      <c r="A11" s="310" t="s">
        <v>111</v>
      </c>
      <c r="B11" s="310"/>
      <c r="C11" s="310"/>
      <c r="D11" s="310"/>
      <c r="E11" s="310"/>
      <c r="F11" s="310"/>
      <c r="G11" s="310"/>
      <c r="H11" s="310"/>
      <c r="I11" s="310"/>
      <c r="J11" s="310"/>
      <c r="K11" s="310"/>
      <c r="L11" s="310"/>
      <c r="M11" s="310"/>
      <c r="N11" s="310"/>
      <c r="O11" s="310"/>
      <c r="P11" s="310"/>
    </row>
    <row r="12" spans="1:16" ht="14.25">
      <c r="A12" s="12"/>
      <c r="B12" s="13"/>
      <c r="C12" s="13"/>
      <c r="D12" s="13"/>
      <c r="E12" s="13"/>
      <c r="F12" s="13"/>
      <c r="G12" s="13"/>
      <c r="H12" s="13"/>
      <c r="I12" s="13"/>
      <c r="J12" s="13"/>
      <c r="K12" s="13"/>
      <c r="L12" s="13"/>
      <c r="M12" s="13"/>
      <c r="N12" s="13"/>
      <c r="O12" s="13"/>
      <c r="P12" s="13"/>
    </row>
    <row r="13" spans="1:16" ht="12.75" customHeight="1">
      <c r="A13" s="14" t="s">
        <v>0</v>
      </c>
      <c r="B13" s="15" t="s">
        <v>4</v>
      </c>
      <c r="C13" s="15"/>
      <c r="D13" s="15" t="s">
        <v>5</v>
      </c>
      <c r="E13" s="14" t="s">
        <v>6</v>
      </c>
      <c r="F13" s="308" t="s">
        <v>7</v>
      </c>
      <c r="G13" s="308"/>
      <c r="H13" s="308"/>
      <c r="I13" s="308"/>
      <c r="J13" s="308"/>
      <c r="K13" s="15"/>
      <c r="L13" s="308" t="s">
        <v>8</v>
      </c>
      <c r="M13" s="308"/>
      <c r="N13" s="308"/>
      <c r="O13" s="308"/>
      <c r="P13" s="308"/>
    </row>
    <row r="14" spans="1:16" ht="38.25">
      <c r="A14" s="14"/>
      <c r="B14" s="15"/>
      <c r="C14" s="15"/>
      <c r="D14" s="15"/>
      <c r="E14" s="14"/>
      <c r="F14" s="14" t="s">
        <v>9</v>
      </c>
      <c r="G14" s="16" t="s">
        <v>10</v>
      </c>
      <c r="H14" s="17" t="s">
        <v>11</v>
      </c>
      <c r="I14" s="16" t="s">
        <v>12</v>
      </c>
      <c r="J14" s="16" t="s">
        <v>13</v>
      </c>
      <c r="K14" s="16" t="s">
        <v>14</v>
      </c>
      <c r="L14" s="16" t="s">
        <v>15</v>
      </c>
      <c r="M14" s="17" t="s">
        <v>11</v>
      </c>
      <c r="N14" s="16" t="s">
        <v>12</v>
      </c>
      <c r="O14" s="16" t="s">
        <v>13</v>
      </c>
      <c r="P14" s="16" t="s">
        <v>16</v>
      </c>
    </row>
    <row r="15" spans="1:16" ht="14.25">
      <c r="A15" s="15">
        <v>1</v>
      </c>
      <c r="B15" s="15">
        <v>2</v>
      </c>
      <c r="C15" s="15"/>
      <c r="D15" s="15">
        <v>3</v>
      </c>
      <c r="E15" s="14">
        <v>4</v>
      </c>
      <c r="F15" s="14">
        <v>5</v>
      </c>
      <c r="G15" s="14">
        <v>6</v>
      </c>
      <c r="H15" s="18">
        <v>7</v>
      </c>
      <c r="I15" s="14">
        <v>8</v>
      </c>
      <c r="J15" s="14">
        <v>9</v>
      </c>
      <c r="K15" s="14"/>
      <c r="L15" s="14">
        <v>11</v>
      </c>
      <c r="M15" s="14">
        <v>12</v>
      </c>
      <c r="N15" s="14">
        <v>13</v>
      </c>
      <c r="O15" s="14">
        <v>14</v>
      </c>
      <c r="P15" s="14">
        <v>15</v>
      </c>
    </row>
    <row r="16" spans="1:16" ht="14.25">
      <c r="A16" s="15"/>
      <c r="B16" s="19" t="s">
        <v>17</v>
      </c>
      <c r="C16" s="15"/>
      <c r="D16" s="15"/>
      <c r="E16" s="14"/>
      <c r="F16" s="20"/>
      <c r="G16" s="14"/>
      <c r="H16" s="21"/>
      <c r="I16" s="14"/>
      <c r="J16" s="14"/>
      <c r="K16" s="14"/>
      <c r="L16" s="14"/>
      <c r="M16" s="14"/>
      <c r="N16" s="14"/>
      <c r="O16" s="14"/>
      <c r="P16" s="14"/>
    </row>
    <row r="17" spans="1:16" ht="14.25">
      <c r="A17" s="22">
        <v>1</v>
      </c>
      <c r="B17" s="23" t="s">
        <v>18</v>
      </c>
      <c r="C17" s="24" t="s">
        <v>19</v>
      </c>
      <c r="D17" s="22" t="s">
        <v>20</v>
      </c>
      <c r="E17" s="25">
        <v>236</v>
      </c>
      <c r="F17" s="26"/>
      <c r="G17" s="27"/>
      <c r="H17" s="28">
        <f aca="true" t="shared" si="0" ref="H17:H65">ROUND(F17*G17,2)</f>
        <v>0</v>
      </c>
      <c r="I17" s="27"/>
      <c r="J17" s="27"/>
      <c r="K17" s="27"/>
      <c r="L17" s="29">
        <f aca="true" t="shared" si="1" ref="L17:L32">E17*F17</f>
        <v>0</v>
      </c>
      <c r="M17" s="29">
        <f aca="true" t="shared" si="2" ref="M17:M32">E17*H17</f>
        <v>0</v>
      </c>
      <c r="N17" s="29">
        <f aca="true" t="shared" si="3" ref="N17:N32">I17*E17</f>
        <v>0</v>
      </c>
      <c r="O17" s="29">
        <f aca="true" t="shared" si="4" ref="O17:O32">J17*E17</f>
        <v>0</v>
      </c>
      <c r="P17" s="29">
        <f aca="true" t="shared" si="5" ref="P17:P31">SUM(M17:O17)</f>
        <v>0</v>
      </c>
    </row>
    <row r="18" spans="1:16" ht="14.25">
      <c r="A18" s="22">
        <v>2</v>
      </c>
      <c r="B18" s="23" t="s">
        <v>21</v>
      </c>
      <c r="C18" s="24" t="s">
        <v>22</v>
      </c>
      <c r="D18" s="22" t="s">
        <v>20</v>
      </c>
      <c r="E18" s="25">
        <v>204</v>
      </c>
      <c r="F18" s="26"/>
      <c r="G18" s="27"/>
      <c r="H18" s="28">
        <f t="shared" si="0"/>
        <v>0</v>
      </c>
      <c r="I18" s="27"/>
      <c r="J18" s="27"/>
      <c r="K18" s="27"/>
      <c r="L18" s="29">
        <f t="shared" si="1"/>
        <v>0</v>
      </c>
      <c r="M18" s="29">
        <f t="shared" si="2"/>
        <v>0</v>
      </c>
      <c r="N18" s="29">
        <f t="shared" si="3"/>
        <v>0</v>
      </c>
      <c r="O18" s="29">
        <f t="shared" si="4"/>
        <v>0</v>
      </c>
      <c r="P18" s="29">
        <f t="shared" si="5"/>
        <v>0</v>
      </c>
    </row>
    <row r="19" spans="1:16" ht="14.25">
      <c r="A19" s="22">
        <v>3</v>
      </c>
      <c r="B19" s="23" t="s">
        <v>23</v>
      </c>
      <c r="C19" s="24" t="s">
        <v>24</v>
      </c>
      <c r="D19" s="22" t="s">
        <v>20</v>
      </c>
      <c r="E19" s="25">
        <v>164</v>
      </c>
      <c r="F19" s="26"/>
      <c r="G19" s="27"/>
      <c r="H19" s="28">
        <f t="shared" si="0"/>
        <v>0</v>
      </c>
      <c r="I19" s="27"/>
      <c r="J19" s="27"/>
      <c r="K19" s="27"/>
      <c r="L19" s="29">
        <f t="shared" si="1"/>
        <v>0</v>
      </c>
      <c r="M19" s="29">
        <f t="shared" si="2"/>
        <v>0</v>
      </c>
      <c r="N19" s="29">
        <f t="shared" si="3"/>
        <v>0</v>
      </c>
      <c r="O19" s="29">
        <f t="shared" si="4"/>
        <v>0</v>
      </c>
      <c r="P19" s="29">
        <f t="shared" si="5"/>
        <v>0</v>
      </c>
    </row>
    <row r="20" spans="1:16" ht="14.25">
      <c r="A20" s="22">
        <v>4</v>
      </c>
      <c r="B20" s="30" t="s">
        <v>25</v>
      </c>
      <c r="C20" s="31"/>
      <c r="D20" s="32" t="s">
        <v>26</v>
      </c>
      <c r="E20" s="33">
        <v>1</v>
      </c>
      <c r="F20" s="26"/>
      <c r="G20" s="27"/>
      <c r="H20" s="28">
        <f t="shared" si="0"/>
        <v>0</v>
      </c>
      <c r="I20" s="27"/>
      <c r="J20" s="27"/>
      <c r="K20" s="27"/>
      <c r="L20" s="29">
        <f t="shared" si="1"/>
        <v>0</v>
      </c>
      <c r="M20" s="29">
        <f t="shared" si="2"/>
        <v>0</v>
      </c>
      <c r="N20" s="29">
        <f t="shared" si="3"/>
        <v>0</v>
      </c>
      <c r="O20" s="29">
        <f t="shared" si="4"/>
        <v>0</v>
      </c>
      <c r="P20" s="29">
        <f t="shared" si="5"/>
        <v>0</v>
      </c>
    </row>
    <row r="21" spans="1:16" ht="14.25">
      <c r="A21" s="22">
        <v>5</v>
      </c>
      <c r="B21" s="34" t="s">
        <v>27</v>
      </c>
      <c r="C21" s="35"/>
      <c r="D21" s="32" t="s">
        <v>20</v>
      </c>
      <c r="E21" s="33">
        <v>68</v>
      </c>
      <c r="F21" s="26"/>
      <c r="G21" s="27"/>
      <c r="H21" s="28">
        <f t="shared" si="0"/>
        <v>0</v>
      </c>
      <c r="I21" s="27"/>
      <c r="J21" s="27"/>
      <c r="K21" s="27"/>
      <c r="L21" s="29">
        <f t="shared" si="1"/>
        <v>0</v>
      </c>
      <c r="M21" s="29">
        <f t="shared" si="2"/>
        <v>0</v>
      </c>
      <c r="N21" s="29">
        <f t="shared" si="3"/>
        <v>0</v>
      </c>
      <c r="O21" s="29">
        <f t="shared" si="4"/>
        <v>0</v>
      </c>
      <c r="P21" s="29">
        <f t="shared" si="5"/>
        <v>0</v>
      </c>
    </row>
    <row r="22" spans="1:16" ht="14.25">
      <c r="A22" s="22">
        <v>6</v>
      </c>
      <c r="B22" s="34" t="s">
        <v>28</v>
      </c>
      <c r="C22" s="35"/>
      <c r="D22" s="32" t="s">
        <v>20</v>
      </c>
      <c r="E22" s="33">
        <v>204</v>
      </c>
      <c r="F22" s="26"/>
      <c r="G22" s="27"/>
      <c r="H22" s="28">
        <f t="shared" si="0"/>
        <v>0</v>
      </c>
      <c r="I22" s="27"/>
      <c r="J22" s="27"/>
      <c r="K22" s="27"/>
      <c r="L22" s="29">
        <f t="shared" si="1"/>
        <v>0</v>
      </c>
      <c r="M22" s="29">
        <f t="shared" si="2"/>
        <v>0</v>
      </c>
      <c r="N22" s="29">
        <f t="shared" si="3"/>
        <v>0</v>
      </c>
      <c r="O22" s="29">
        <f t="shared" si="4"/>
        <v>0</v>
      </c>
      <c r="P22" s="29">
        <f t="shared" si="5"/>
        <v>0</v>
      </c>
    </row>
    <row r="23" spans="1:16" ht="14.25">
      <c r="A23" s="22">
        <v>7</v>
      </c>
      <c r="B23" s="34" t="s">
        <v>29</v>
      </c>
      <c r="C23" s="35"/>
      <c r="D23" s="32" t="s">
        <v>20</v>
      </c>
      <c r="E23" s="33">
        <v>164</v>
      </c>
      <c r="F23" s="26"/>
      <c r="G23" s="27"/>
      <c r="H23" s="28">
        <f t="shared" si="0"/>
        <v>0</v>
      </c>
      <c r="I23" s="27"/>
      <c r="J23" s="27"/>
      <c r="K23" s="27"/>
      <c r="L23" s="29">
        <f t="shared" si="1"/>
        <v>0</v>
      </c>
      <c r="M23" s="29">
        <f t="shared" si="2"/>
        <v>0</v>
      </c>
      <c r="N23" s="29">
        <f t="shared" si="3"/>
        <v>0</v>
      </c>
      <c r="O23" s="29">
        <f t="shared" si="4"/>
        <v>0</v>
      </c>
      <c r="P23" s="29">
        <f t="shared" si="5"/>
        <v>0</v>
      </c>
    </row>
    <row r="24" spans="1:16" ht="14.25">
      <c r="A24" s="22">
        <v>8</v>
      </c>
      <c r="B24" s="36" t="s">
        <v>30</v>
      </c>
      <c r="C24" s="37" t="s">
        <v>19</v>
      </c>
      <c r="D24" s="38" t="s">
        <v>31</v>
      </c>
      <c r="E24" s="39">
        <v>136</v>
      </c>
      <c r="F24" s="26"/>
      <c r="G24" s="27"/>
      <c r="H24" s="28">
        <f t="shared" si="0"/>
        <v>0</v>
      </c>
      <c r="I24" s="27"/>
      <c r="J24" s="27"/>
      <c r="K24" s="27"/>
      <c r="L24" s="29">
        <f t="shared" si="1"/>
        <v>0</v>
      </c>
      <c r="M24" s="29">
        <f t="shared" si="2"/>
        <v>0</v>
      </c>
      <c r="N24" s="29">
        <f t="shared" si="3"/>
        <v>0</v>
      </c>
      <c r="O24" s="29">
        <f t="shared" si="4"/>
        <v>0</v>
      </c>
      <c r="P24" s="29">
        <f t="shared" si="5"/>
        <v>0</v>
      </c>
    </row>
    <row r="25" spans="1:16" ht="14.25">
      <c r="A25" s="22">
        <v>9</v>
      </c>
      <c r="B25" s="36" t="s">
        <v>32</v>
      </c>
      <c r="C25" s="37"/>
      <c r="D25" s="38" t="s">
        <v>31</v>
      </c>
      <c r="E25" s="39">
        <v>112</v>
      </c>
      <c r="F25" s="26"/>
      <c r="G25" s="27"/>
      <c r="H25" s="28">
        <f t="shared" si="0"/>
        <v>0</v>
      </c>
      <c r="I25" s="27"/>
      <c r="J25" s="27"/>
      <c r="K25" s="27"/>
      <c r="L25" s="29">
        <f t="shared" si="1"/>
        <v>0</v>
      </c>
      <c r="M25" s="29">
        <f t="shared" si="2"/>
        <v>0</v>
      </c>
      <c r="N25" s="29">
        <f t="shared" si="3"/>
        <v>0</v>
      </c>
      <c r="O25" s="29">
        <f t="shared" si="4"/>
        <v>0</v>
      </c>
      <c r="P25" s="29">
        <f t="shared" si="5"/>
        <v>0</v>
      </c>
    </row>
    <row r="26" spans="1:16" ht="14.25">
      <c r="A26" s="22">
        <v>10</v>
      </c>
      <c r="B26" s="36" t="s">
        <v>33</v>
      </c>
      <c r="C26" s="37"/>
      <c r="D26" s="38" t="s">
        <v>26</v>
      </c>
      <c r="E26" s="39">
        <v>1</v>
      </c>
      <c r="F26" s="26"/>
      <c r="G26" s="27"/>
      <c r="H26" s="28">
        <f t="shared" si="0"/>
        <v>0</v>
      </c>
      <c r="I26" s="27"/>
      <c r="J26" s="27"/>
      <c r="K26" s="27"/>
      <c r="L26" s="29">
        <f t="shared" si="1"/>
        <v>0</v>
      </c>
      <c r="M26" s="29">
        <f t="shared" si="2"/>
        <v>0</v>
      </c>
      <c r="N26" s="29">
        <f t="shared" si="3"/>
        <v>0</v>
      </c>
      <c r="O26" s="29">
        <f t="shared" si="4"/>
        <v>0</v>
      </c>
      <c r="P26" s="29">
        <f t="shared" si="5"/>
        <v>0</v>
      </c>
    </row>
    <row r="27" spans="1:16" ht="14.25">
      <c r="A27" s="22">
        <v>11</v>
      </c>
      <c r="B27" s="40" t="s">
        <v>34</v>
      </c>
      <c r="C27" s="41"/>
      <c r="D27" s="42" t="s">
        <v>35</v>
      </c>
      <c r="E27" s="39">
        <v>1</v>
      </c>
      <c r="F27" s="26"/>
      <c r="G27" s="27"/>
      <c r="H27" s="28">
        <f t="shared" si="0"/>
        <v>0</v>
      </c>
      <c r="I27" s="27"/>
      <c r="J27" s="27"/>
      <c r="K27" s="27"/>
      <c r="L27" s="29">
        <f t="shared" si="1"/>
        <v>0</v>
      </c>
      <c r="M27" s="29">
        <f t="shared" si="2"/>
        <v>0</v>
      </c>
      <c r="N27" s="29">
        <f t="shared" si="3"/>
        <v>0</v>
      </c>
      <c r="O27" s="29">
        <f t="shared" si="4"/>
        <v>0</v>
      </c>
      <c r="P27" s="29">
        <f t="shared" si="5"/>
        <v>0</v>
      </c>
    </row>
    <row r="28" spans="1:16" ht="14.25">
      <c r="A28" s="22">
        <v>12</v>
      </c>
      <c r="B28" s="43" t="s">
        <v>36</v>
      </c>
      <c r="C28" s="41"/>
      <c r="D28" s="42" t="s">
        <v>37</v>
      </c>
      <c r="E28" s="39">
        <v>112</v>
      </c>
      <c r="F28" s="26"/>
      <c r="G28" s="27"/>
      <c r="H28" s="28">
        <f t="shared" si="0"/>
        <v>0</v>
      </c>
      <c r="I28" s="27"/>
      <c r="J28" s="27"/>
      <c r="K28" s="27"/>
      <c r="L28" s="29">
        <f t="shared" si="1"/>
        <v>0</v>
      </c>
      <c r="M28" s="29">
        <f t="shared" si="2"/>
        <v>0</v>
      </c>
      <c r="N28" s="29">
        <f t="shared" si="3"/>
        <v>0</v>
      </c>
      <c r="O28" s="29">
        <f t="shared" si="4"/>
        <v>0</v>
      </c>
      <c r="P28" s="29">
        <f t="shared" si="5"/>
        <v>0</v>
      </c>
    </row>
    <row r="29" spans="1:16" ht="14.25">
      <c r="A29" s="22">
        <v>13</v>
      </c>
      <c r="B29" s="44" t="s">
        <v>38</v>
      </c>
      <c r="C29" s="41"/>
      <c r="D29" s="42" t="s">
        <v>37</v>
      </c>
      <c r="E29" s="39">
        <v>24</v>
      </c>
      <c r="F29" s="26"/>
      <c r="G29" s="27"/>
      <c r="H29" s="28">
        <f t="shared" si="0"/>
        <v>0</v>
      </c>
      <c r="I29" s="27"/>
      <c r="J29" s="27"/>
      <c r="K29" s="27"/>
      <c r="L29" s="29">
        <f t="shared" si="1"/>
        <v>0</v>
      </c>
      <c r="M29" s="29">
        <f t="shared" si="2"/>
        <v>0</v>
      </c>
      <c r="N29" s="29">
        <f t="shared" si="3"/>
        <v>0</v>
      </c>
      <c r="O29" s="29">
        <f t="shared" si="4"/>
        <v>0</v>
      </c>
      <c r="P29" s="29">
        <f>SUM(M29:O29)</f>
        <v>0</v>
      </c>
    </row>
    <row r="30" spans="1:16" ht="14.25">
      <c r="A30" s="22">
        <v>14</v>
      </c>
      <c r="B30" s="43" t="s">
        <v>39</v>
      </c>
      <c r="C30" s="41"/>
      <c r="D30" s="42" t="s">
        <v>37</v>
      </c>
      <c r="E30" s="39">
        <v>112</v>
      </c>
      <c r="F30" s="26"/>
      <c r="G30" s="27"/>
      <c r="H30" s="28">
        <f t="shared" si="0"/>
        <v>0</v>
      </c>
      <c r="I30" s="27"/>
      <c r="J30" s="27"/>
      <c r="K30" s="27"/>
      <c r="L30" s="29">
        <f t="shared" si="1"/>
        <v>0</v>
      </c>
      <c r="M30" s="29">
        <f t="shared" si="2"/>
        <v>0</v>
      </c>
      <c r="N30" s="29">
        <f t="shared" si="3"/>
        <v>0</v>
      </c>
      <c r="O30" s="29">
        <f t="shared" si="4"/>
        <v>0</v>
      </c>
      <c r="P30" s="29">
        <f t="shared" si="5"/>
        <v>0</v>
      </c>
    </row>
    <row r="31" spans="1:16" ht="14.25">
      <c r="A31" s="22">
        <v>15</v>
      </c>
      <c r="B31" s="36" t="s">
        <v>40</v>
      </c>
      <c r="C31" s="37"/>
      <c r="D31" s="38" t="s">
        <v>20</v>
      </c>
      <c r="E31" s="39">
        <v>604</v>
      </c>
      <c r="F31" s="26"/>
      <c r="G31" s="27"/>
      <c r="H31" s="28">
        <f t="shared" si="0"/>
        <v>0</v>
      </c>
      <c r="I31" s="27"/>
      <c r="J31" s="27"/>
      <c r="K31" s="27"/>
      <c r="L31" s="29">
        <f t="shared" si="1"/>
        <v>0</v>
      </c>
      <c r="M31" s="29">
        <f t="shared" si="2"/>
        <v>0</v>
      </c>
      <c r="N31" s="29">
        <f t="shared" si="3"/>
        <v>0</v>
      </c>
      <c r="O31" s="29">
        <f t="shared" si="4"/>
        <v>0</v>
      </c>
      <c r="P31" s="29">
        <f t="shared" si="5"/>
        <v>0</v>
      </c>
    </row>
    <row r="32" spans="1:16" ht="14.25">
      <c r="A32" s="22">
        <v>16</v>
      </c>
      <c r="B32" s="36" t="s">
        <v>41</v>
      </c>
      <c r="C32" s="37"/>
      <c r="D32" s="38" t="s">
        <v>26</v>
      </c>
      <c r="E32" s="39">
        <v>1</v>
      </c>
      <c r="F32" s="26"/>
      <c r="G32" s="27"/>
      <c r="H32" s="28">
        <f t="shared" si="0"/>
        <v>0</v>
      </c>
      <c r="I32" s="27"/>
      <c r="J32" s="27"/>
      <c r="K32" s="27"/>
      <c r="L32" s="29">
        <f t="shared" si="1"/>
        <v>0</v>
      </c>
      <c r="M32" s="29">
        <f t="shared" si="2"/>
        <v>0</v>
      </c>
      <c r="N32" s="29">
        <f t="shared" si="3"/>
        <v>0</v>
      </c>
      <c r="O32" s="29">
        <f t="shared" si="4"/>
        <v>0</v>
      </c>
      <c r="P32" s="29">
        <f>SUM(M32:O32)</f>
        <v>0</v>
      </c>
    </row>
    <row r="33" spans="1:16" ht="14.25">
      <c r="A33" s="22"/>
      <c r="B33" s="45" t="s">
        <v>42</v>
      </c>
      <c r="C33" s="37"/>
      <c r="D33" s="38"/>
      <c r="E33" s="39"/>
      <c r="F33" s="26"/>
      <c r="G33" s="27"/>
      <c r="H33" s="28"/>
      <c r="I33" s="27"/>
      <c r="J33" s="27"/>
      <c r="K33" s="27"/>
      <c r="L33" s="29"/>
      <c r="M33" s="29"/>
      <c r="N33" s="29"/>
      <c r="O33" s="29"/>
      <c r="P33" s="29"/>
    </row>
    <row r="34" spans="1:16" ht="14.25">
      <c r="A34" s="22">
        <v>1</v>
      </c>
      <c r="B34" s="23" t="s">
        <v>18</v>
      </c>
      <c r="C34" s="24" t="s">
        <v>19</v>
      </c>
      <c r="D34" s="22" t="s">
        <v>20</v>
      </c>
      <c r="E34" s="25">
        <v>400</v>
      </c>
      <c r="F34" s="26"/>
      <c r="G34" s="27"/>
      <c r="H34" s="28">
        <f t="shared" si="0"/>
        <v>0</v>
      </c>
      <c r="I34" s="27"/>
      <c r="J34" s="27"/>
      <c r="K34" s="27"/>
      <c r="L34" s="29">
        <f aca="true" t="shared" si="6" ref="L34:L48">E34*F34</f>
        <v>0</v>
      </c>
      <c r="M34" s="29">
        <f aca="true" t="shared" si="7" ref="M34:M48">E34*H34</f>
        <v>0</v>
      </c>
      <c r="N34" s="29">
        <f aca="true" t="shared" si="8" ref="N34:N48">I34*E34</f>
        <v>0</v>
      </c>
      <c r="O34" s="29">
        <f aca="true" t="shared" si="9" ref="O34:O48">J34*E34</f>
        <v>0</v>
      </c>
      <c r="P34" s="29">
        <f aca="true" t="shared" si="10" ref="P34:P63">SUM(M34:O34)</f>
        <v>0</v>
      </c>
    </row>
    <row r="35" spans="1:16" ht="14.25">
      <c r="A35" s="22">
        <v>2</v>
      </c>
      <c r="B35" s="23" t="s">
        <v>21</v>
      </c>
      <c r="C35" s="24" t="s">
        <v>22</v>
      </c>
      <c r="D35" s="22" t="s">
        <v>20</v>
      </c>
      <c r="E35" s="46">
        <v>440</v>
      </c>
      <c r="F35" s="26"/>
      <c r="G35" s="27"/>
      <c r="H35" s="28">
        <f t="shared" si="0"/>
        <v>0</v>
      </c>
      <c r="I35" s="27"/>
      <c r="J35" s="27"/>
      <c r="K35" s="27"/>
      <c r="L35" s="29">
        <f t="shared" si="6"/>
        <v>0</v>
      </c>
      <c r="M35" s="29">
        <f t="shared" si="7"/>
        <v>0</v>
      </c>
      <c r="N35" s="29">
        <f t="shared" si="8"/>
        <v>0</v>
      </c>
      <c r="O35" s="29">
        <f t="shared" si="9"/>
        <v>0</v>
      </c>
      <c r="P35" s="29">
        <f t="shared" si="10"/>
        <v>0</v>
      </c>
    </row>
    <row r="36" spans="1:16" ht="14.25">
      <c r="A36" s="22">
        <v>3</v>
      </c>
      <c r="B36" s="23" t="s">
        <v>23</v>
      </c>
      <c r="C36" s="24" t="s">
        <v>24</v>
      </c>
      <c r="D36" s="22" t="s">
        <v>20</v>
      </c>
      <c r="E36" s="46">
        <v>232</v>
      </c>
      <c r="F36" s="26"/>
      <c r="G36" s="27"/>
      <c r="H36" s="28">
        <f t="shared" si="0"/>
        <v>0</v>
      </c>
      <c r="I36" s="27"/>
      <c r="J36" s="27"/>
      <c r="K36" s="27"/>
      <c r="L36" s="29">
        <f t="shared" si="6"/>
        <v>0</v>
      </c>
      <c r="M36" s="29">
        <f t="shared" si="7"/>
        <v>0</v>
      </c>
      <c r="N36" s="29">
        <f t="shared" si="8"/>
        <v>0</v>
      </c>
      <c r="O36" s="29">
        <f t="shared" si="9"/>
        <v>0</v>
      </c>
      <c r="P36" s="29">
        <f t="shared" si="10"/>
        <v>0</v>
      </c>
    </row>
    <row r="37" spans="1:16" ht="14.25">
      <c r="A37" s="22">
        <v>4</v>
      </c>
      <c r="B37" s="30" t="s">
        <v>25</v>
      </c>
      <c r="C37" s="31"/>
      <c r="D37" s="32" t="s">
        <v>26</v>
      </c>
      <c r="E37" s="33">
        <v>1</v>
      </c>
      <c r="F37" s="26"/>
      <c r="G37" s="27"/>
      <c r="H37" s="28">
        <f t="shared" si="0"/>
        <v>0</v>
      </c>
      <c r="I37" s="27"/>
      <c r="J37" s="27"/>
      <c r="K37" s="27"/>
      <c r="L37" s="29">
        <f t="shared" si="6"/>
        <v>0</v>
      </c>
      <c r="M37" s="29">
        <f t="shared" si="7"/>
        <v>0</v>
      </c>
      <c r="N37" s="29">
        <f t="shared" si="8"/>
        <v>0</v>
      </c>
      <c r="O37" s="29">
        <f t="shared" si="9"/>
        <v>0</v>
      </c>
      <c r="P37" s="29">
        <f t="shared" si="10"/>
        <v>0</v>
      </c>
    </row>
    <row r="38" spans="1:16" ht="14.25">
      <c r="A38" s="22">
        <v>5</v>
      </c>
      <c r="B38" s="47" t="s">
        <v>43</v>
      </c>
      <c r="C38" s="37"/>
      <c r="D38" s="38" t="s">
        <v>20</v>
      </c>
      <c r="E38" s="39">
        <v>204</v>
      </c>
      <c r="F38" s="26"/>
      <c r="G38" s="27"/>
      <c r="H38" s="28">
        <f t="shared" si="0"/>
        <v>0</v>
      </c>
      <c r="I38" s="27"/>
      <c r="J38" s="27"/>
      <c r="K38" s="27"/>
      <c r="L38" s="29">
        <f t="shared" si="6"/>
        <v>0</v>
      </c>
      <c r="M38" s="29">
        <f t="shared" si="7"/>
        <v>0</v>
      </c>
      <c r="N38" s="29">
        <f t="shared" si="8"/>
        <v>0</v>
      </c>
      <c r="O38" s="29">
        <f t="shared" si="9"/>
        <v>0</v>
      </c>
      <c r="P38" s="29">
        <f t="shared" si="10"/>
        <v>0</v>
      </c>
    </row>
    <row r="39" spans="1:16" ht="14.25">
      <c r="A39" s="22">
        <v>6</v>
      </c>
      <c r="B39" s="47" t="s">
        <v>44</v>
      </c>
      <c r="C39" s="37"/>
      <c r="D39" s="38" t="s">
        <v>20</v>
      </c>
      <c r="E39" s="39">
        <v>440</v>
      </c>
      <c r="F39" s="26"/>
      <c r="G39" s="27"/>
      <c r="H39" s="28">
        <f t="shared" si="0"/>
        <v>0</v>
      </c>
      <c r="I39" s="27"/>
      <c r="J39" s="27"/>
      <c r="K39" s="27"/>
      <c r="L39" s="29">
        <f t="shared" si="6"/>
        <v>0</v>
      </c>
      <c r="M39" s="29">
        <f t="shared" si="7"/>
        <v>0</v>
      </c>
      <c r="N39" s="29">
        <f t="shared" si="8"/>
        <v>0</v>
      </c>
      <c r="O39" s="29">
        <f t="shared" si="9"/>
        <v>0</v>
      </c>
      <c r="P39" s="29">
        <f t="shared" si="10"/>
        <v>0</v>
      </c>
    </row>
    <row r="40" spans="1:16" ht="14.25">
      <c r="A40" s="22">
        <v>7</v>
      </c>
      <c r="B40" s="47" t="s">
        <v>45</v>
      </c>
      <c r="C40" s="37"/>
      <c r="D40" s="38" t="s">
        <v>20</v>
      </c>
      <c r="E40" s="39">
        <v>232</v>
      </c>
      <c r="F40" s="26"/>
      <c r="G40" s="27"/>
      <c r="H40" s="28">
        <f t="shared" si="0"/>
        <v>0</v>
      </c>
      <c r="I40" s="27"/>
      <c r="J40" s="27"/>
      <c r="K40" s="27"/>
      <c r="L40" s="29">
        <f t="shared" si="6"/>
        <v>0</v>
      </c>
      <c r="M40" s="29">
        <f t="shared" si="7"/>
        <v>0</v>
      </c>
      <c r="N40" s="29">
        <f t="shared" si="8"/>
        <v>0</v>
      </c>
      <c r="O40" s="29">
        <f t="shared" si="9"/>
        <v>0</v>
      </c>
      <c r="P40" s="29">
        <f t="shared" si="10"/>
        <v>0</v>
      </c>
    </row>
    <row r="41" spans="1:16" ht="14.25">
      <c r="A41" s="22">
        <v>8</v>
      </c>
      <c r="B41" s="36" t="s">
        <v>30</v>
      </c>
      <c r="C41" s="37" t="s">
        <v>19</v>
      </c>
      <c r="D41" s="38" t="s">
        <v>31</v>
      </c>
      <c r="E41" s="39">
        <v>160</v>
      </c>
      <c r="F41" s="26"/>
      <c r="G41" s="27"/>
      <c r="H41" s="28">
        <f t="shared" si="0"/>
        <v>0</v>
      </c>
      <c r="I41" s="27"/>
      <c r="J41" s="27"/>
      <c r="K41" s="27"/>
      <c r="L41" s="29">
        <f t="shared" si="6"/>
        <v>0</v>
      </c>
      <c r="M41" s="29">
        <f t="shared" si="7"/>
        <v>0</v>
      </c>
      <c r="N41" s="29">
        <f t="shared" si="8"/>
        <v>0</v>
      </c>
      <c r="O41" s="29">
        <f t="shared" si="9"/>
        <v>0</v>
      </c>
      <c r="P41" s="29">
        <f t="shared" si="10"/>
        <v>0</v>
      </c>
    </row>
    <row r="42" spans="1:16" ht="14.25">
      <c r="A42" s="22">
        <v>9</v>
      </c>
      <c r="B42" s="36" t="s">
        <v>33</v>
      </c>
      <c r="C42" s="37"/>
      <c r="D42" s="38" t="s">
        <v>26</v>
      </c>
      <c r="E42" s="39">
        <v>1</v>
      </c>
      <c r="F42" s="26"/>
      <c r="G42" s="27"/>
      <c r="H42" s="28">
        <f t="shared" si="0"/>
        <v>0</v>
      </c>
      <c r="I42" s="27"/>
      <c r="J42" s="27"/>
      <c r="K42" s="27"/>
      <c r="L42" s="29">
        <f t="shared" si="6"/>
        <v>0</v>
      </c>
      <c r="M42" s="29">
        <f t="shared" si="7"/>
        <v>0</v>
      </c>
      <c r="N42" s="29">
        <f t="shared" si="8"/>
        <v>0</v>
      </c>
      <c r="O42" s="29">
        <f t="shared" si="9"/>
        <v>0</v>
      </c>
      <c r="P42" s="29">
        <f t="shared" si="10"/>
        <v>0</v>
      </c>
    </row>
    <row r="43" spans="1:16" ht="14.25">
      <c r="A43" s="22">
        <v>10</v>
      </c>
      <c r="B43" s="36" t="s">
        <v>46</v>
      </c>
      <c r="C43" s="37" t="s">
        <v>24</v>
      </c>
      <c r="D43" s="38" t="s">
        <v>31</v>
      </c>
      <c r="E43" s="39">
        <v>56</v>
      </c>
      <c r="F43" s="26"/>
      <c r="G43" s="27"/>
      <c r="H43" s="28">
        <f t="shared" si="0"/>
        <v>0</v>
      </c>
      <c r="I43" s="27"/>
      <c r="J43" s="27"/>
      <c r="K43" s="27"/>
      <c r="L43" s="29">
        <f t="shared" si="6"/>
        <v>0</v>
      </c>
      <c r="M43" s="29">
        <f t="shared" si="7"/>
        <v>0</v>
      </c>
      <c r="N43" s="29">
        <f t="shared" si="8"/>
        <v>0</v>
      </c>
      <c r="O43" s="29">
        <f t="shared" si="9"/>
        <v>0</v>
      </c>
      <c r="P43" s="29">
        <f t="shared" si="10"/>
        <v>0</v>
      </c>
    </row>
    <row r="44" spans="1:16" ht="14.25">
      <c r="A44" s="22">
        <v>11</v>
      </c>
      <c r="B44" s="40" t="s">
        <v>34</v>
      </c>
      <c r="C44" s="41"/>
      <c r="D44" s="42" t="s">
        <v>35</v>
      </c>
      <c r="E44" s="39">
        <v>1</v>
      </c>
      <c r="F44" s="26"/>
      <c r="G44" s="27"/>
      <c r="H44" s="28">
        <f t="shared" si="0"/>
        <v>0</v>
      </c>
      <c r="I44" s="27"/>
      <c r="J44" s="27"/>
      <c r="K44" s="27"/>
      <c r="L44" s="29">
        <f t="shared" si="6"/>
        <v>0</v>
      </c>
      <c r="M44" s="29">
        <f t="shared" si="7"/>
        <v>0</v>
      </c>
      <c r="N44" s="29">
        <f t="shared" si="8"/>
        <v>0</v>
      </c>
      <c r="O44" s="29">
        <f t="shared" si="9"/>
        <v>0</v>
      </c>
      <c r="P44" s="29">
        <f t="shared" si="10"/>
        <v>0</v>
      </c>
    </row>
    <row r="45" spans="1:16" ht="14.25">
      <c r="A45" s="22">
        <v>12</v>
      </c>
      <c r="B45" s="43" t="s">
        <v>36</v>
      </c>
      <c r="C45" s="41"/>
      <c r="D45" s="42" t="s">
        <v>37</v>
      </c>
      <c r="E45" s="39">
        <v>112</v>
      </c>
      <c r="F45" s="26"/>
      <c r="G45" s="27"/>
      <c r="H45" s="28">
        <f t="shared" si="0"/>
        <v>0</v>
      </c>
      <c r="I45" s="27"/>
      <c r="J45" s="27"/>
      <c r="K45" s="27"/>
      <c r="L45" s="29">
        <f t="shared" si="6"/>
        <v>0</v>
      </c>
      <c r="M45" s="29">
        <f t="shared" si="7"/>
        <v>0</v>
      </c>
      <c r="N45" s="29">
        <f t="shared" si="8"/>
        <v>0</v>
      </c>
      <c r="O45" s="29">
        <f t="shared" si="9"/>
        <v>0</v>
      </c>
      <c r="P45" s="29">
        <f t="shared" si="10"/>
        <v>0</v>
      </c>
    </row>
    <row r="46" spans="1:16" ht="14.25">
      <c r="A46" s="22">
        <v>13</v>
      </c>
      <c r="B46" s="44" t="s">
        <v>38</v>
      </c>
      <c r="C46" s="41"/>
      <c r="D46" s="42" t="s">
        <v>37</v>
      </c>
      <c r="E46" s="39">
        <v>48</v>
      </c>
      <c r="F46" s="26"/>
      <c r="G46" s="27"/>
      <c r="H46" s="28">
        <f t="shared" si="0"/>
        <v>0</v>
      </c>
      <c r="I46" s="27"/>
      <c r="J46" s="27"/>
      <c r="K46" s="27"/>
      <c r="L46" s="29">
        <f t="shared" si="6"/>
        <v>0</v>
      </c>
      <c r="M46" s="29">
        <f t="shared" si="7"/>
        <v>0</v>
      </c>
      <c r="N46" s="29">
        <f t="shared" si="8"/>
        <v>0</v>
      </c>
      <c r="O46" s="29">
        <f t="shared" si="9"/>
        <v>0</v>
      </c>
      <c r="P46" s="29">
        <f>SUM(M46:O46)</f>
        <v>0</v>
      </c>
    </row>
    <row r="47" spans="1:16" ht="14.25">
      <c r="A47" s="22">
        <v>14</v>
      </c>
      <c r="B47" s="36" t="s">
        <v>40</v>
      </c>
      <c r="C47" s="37"/>
      <c r="D47" s="38" t="s">
        <v>20</v>
      </c>
      <c r="E47" s="39">
        <v>916</v>
      </c>
      <c r="F47" s="26"/>
      <c r="G47" s="27"/>
      <c r="H47" s="28">
        <f t="shared" si="0"/>
        <v>0</v>
      </c>
      <c r="I47" s="27"/>
      <c r="J47" s="27"/>
      <c r="K47" s="27"/>
      <c r="L47" s="29">
        <f t="shared" si="6"/>
        <v>0</v>
      </c>
      <c r="M47" s="29">
        <f t="shared" si="7"/>
        <v>0</v>
      </c>
      <c r="N47" s="29">
        <f t="shared" si="8"/>
        <v>0</v>
      </c>
      <c r="O47" s="29">
        <f t="shared" si="9"/>
        <v>0</v>
      </c>
      <c r="P47" s="29">
        <f t="shared" si="10"/>
        <v>0</v>
      </c>
    </row>
    <row r="48" spans="1:16" ht="14.25">
      <c r="A48" s="22">
        <v>15</v>
      </c>
      <c r="B48" s="36" t="s">
        <v>41</v>
      </c>
      <c r="C48" s="37"/>
      <c r="D48" s="38" t="s">
        <v>26</v>
      </c>
      <c r="E48" s="39">
        <v>1</v>
      </c>
      <c r="F48" s="26"/>
      <c r="G48" s="27"/>
      <c r="H48" s="28">
        <f t="shared" si="0"/>
        <v>0</v>
      </c>
      <c r="I48" s="27"/>
      <c r="J48" s="27"/>
      <c r="K48" s="27"/>
      <c r="L48" s="29">
        <f t="shared" si="6"/>
        <v>0</v>
      </c>
      <c r="M48" s="29">
        <f t="shared" si="7"/>
        <v>0</v>
      </c>
      <c r="N48" s="29">
        <f t="shared" si="8"/>
        <v>0</v>
      </c>
      <c r="O48" s="29">
        <f t="shared" si="9"/>
        <v>0</v>
      </c>
      <c r="P48" s="29">
        <f t="shared" si="10"/>
        <v>0</v>
      </c>
    </row>
    <row r="49" spans="1:16" ht="14.25">
      <c r="A49" s="22"/>
      <c r="B49" s="45" t="s">
        <v>47</v>
      </c>
      <c r="C49" s="37"/>
      <c r="D49" s="38"/>
      <c r="E49" s="39"/>
      <c r="F49" s="26"/>
      <c r="G49" s="27"/>
      <c r="H49" s="28"/>
      <c r="I49" s="27"/>
      <c r="J49" s="27"/>
      <c r="K49" s="27"/>
      <c r="L49" s="29"/>
      <c r="M49" s="29"/>
      <c r="N49" s="29"/>
      <c r="O49" s="29"/>
      <c r="P49" s="29"/>
    </row>
    <row r="50" spans="1:16" ht="14.25">
      <c r="A50" s="14">
        <v>16</v>
      </c>
      <c r="B50" s="48" t="s">
        <v>48</v>
      </c>
      <c r="C50" s="38" t="s">
        <v>49</v>
      </c>
      <c r="D50" s="14" t="s">
        <v>20</v>
      </c>
      <c r="E50" s="14">
        <v>249</v>
      </c>
      <c r="F50" s="26"/>
      <c r="G50" s="27"/>
      <c r="H50" s="28">
        <f t="shared" si="0"/>
        <v>0</v>
      </c>
      <c r="I50" s="27"/>
      <c r="J50" s="27"/>
      <c r="K50" s="27"/>
      <c r="L50" s="29">
        <f aca="true" t="shared" si="11" ref="L50:L65">E50*F50</f>
        <v>0</v>
      </c>
      <c r="M50" s="29">
        <f aca="true" t="shared" si="12" ref="M50:M65">E50*H50</f>
        <v>0</v>
      </c>
      <c r="N50" s="29">
        <f aca="true" t="shared" si="13" ref="N50:N65">I50*E50</f>
        <v>0</v>
      </c>
      <c r="O50" s="29">
        <f aca="true" t="shared" si="14" ref="O50:O65">J50*E50</f>
        <v>0</v>
      </c>
      <c r="P50" s="29">
        <f>SUM(M50:O50)</f>
        <v>0</v>
      </c>
    </row>
    <row r="51" spans="1:16" ht="14.25">
      <c r="A51" s="38">
        <v>17</v>
      </c>
      <c r="B51" s="48" t="s">
        <v>48</v>
      </c>
      <c r="C51" s="37" t="s">
        <v>50</v>
      </c>
      <c r="D51" s="38" t="s">
        <v>20</v>
      </c>
      <c r="E51" s="38">
        <v>249</v>
      </c>
      <c r="F51" s="26"/>
      <c r="G51" s="27"/>
      <c r="H51" s="28">
        <f t="shared" si="0"/>
        <v>0</v>
      </c>
      <c r="I51" s="27"/>
      <c r="J51" s="27"/>
      <c r="K51" s="27"/>
      <c r="L51" s="29">
        <f t="shared" si="11"/>
        <v>0</v>
      </c>
      <c r="M51" s="29">
        <f t="shared" si="12"/>
        <v>0</v>
      </c>
      <c r="N51" s="29">
        <f t="shared" si="13"/>
        <v>0</v>
      </c>
      <c r="O51" s="29">
        <f t="shared" si="14"/>
        <v>0</v>
      </c>
      <c r="P51" s="29">
        <f t="shared" si="10"/>
        <v>0</v>
      </c>
    </row>
    <row r="52" spans="1:16" ht="14.25">
      <c r="A52" s="14">
        <v>18</v>
      </c>
      <c r="B52" s="48" t="s">
        <v>51</v>
      </c>
      <c r="C52" s="37"/>
      <c r="D52" s="38" t="s">
        <v>52</v>
      </c>
      <c r="E52" s="38">
        <v>1</v>
      </c>
      <c r="F52" s="26"/>
      <c r="G52" s="27"/>
      <c r="H52" s="28">
        <f t="shared" si="0"/>
        <v>0</v>
      </c>
      <c r="I52" s="27"/>
      <c r="J52" s="27"/>
      <c r="K52" s="27"/>
      <c r="L52" s="29">
        <f t="shared" si="11"/>
        <v>0</v>
      </c>
      <c r="M52" s="29">
        <f t="shared" si="12"/>
        <v>0</v>
      </c>
      <c r="N52" s="29">
        <f t="shared" si="13"/>
        <v>0</v>
      </c>
      <c r="O52" s="29">
        <f t="shared" si="14"/>
        <v>0</v>
      </c>
      <c r="P52" s="29">
        <f t="shared" si="10"/>
        <v>0</v>
      </c>
    </row>
    <row r="53" spans="1:16" ht="14.25">
      <c r="A53" s="38">
        <v>19</v>
      </c>
      <c r="B53" s="49" t="s">
        <v>53</v>
      </c>
      <c r="C53" s="37"/>
      <c r="D53" s="38" t="s">
        <v>20</v>
      </c>
      <c r="E53" s="50">
        <v>249</v>
      </c>
      <c r="F53" s="26"/>
      <c r="G53" s="27"/>
      <c r="H53" s="28">
        <f t="shared" si="0"/>
        <v>0</v>
      </c>
      <c r="I53" s="27"/>
      <c r="J53" s="27"/>
      <c r="K53" s="27"/>
      <c r="L53" s="29">
        <f t="shared" si="11"/>
        <v>0</v>
      </c>
      <c r="M53" s="29">
        <f t="shared" si="12"/>
        <v>0</v>
      </c>
      <c r="N53" s="29">
        <f t="shared" si="13"/>
        <v>0</v>
      </c>
      <c r="O53" s="29">
        <f t="shared" si="14"/>
        <v>0</v>
      </c>
      <c r="P53" s="29">
        <f>SUM(M53:O53)</f>
        <v>0</v>
      </c>
    </row>
    <row r="54" spans="1:16" ht="18.75">
      <c r="A54" s="14">
        <v>20</v>
      </c>
      <c r="B54" s="36" t="s">
        <v>54</v>
      </c>
      <c r="C54" s="37"/>
      <c r="D54" s="38" t="s">
        <v>20</v>
      </c>
      <c r="E54" s="51">
        <v>249</v>
      </c>
      <c r="F54" s="26"/>
      <c r="G54" s="27"/>
      <c r="H54" s="28">
        <f t="shared" si="0"/>
        <v>0</v>
      </c>
      <c r="I54" s="27"/>
      <c r="J54" s="27"/>
      <c r="K54" s="27"/>
      <c r="L54" s="29">
        <f t="shared" si="11"/>
        <v>0</v>
      </c>
      <c r="M54" s="29">
        <f t="shared" si="12"/>
        <v>0</v>
      </c>
      <c r="N54" s="29">
        <f t="shared" si="13"/>
        <v>0</v>
      </c>
      <c r="O54" s="29">
        <f t="shared" si="14"/>
        <v>0</v>
      </c>
      <c r="P54" s="29">
        <f t="shared" si="10"/>
        <v>0</v>
      </c>
    </row>
    <row r="55" spans="1:16" ht="14.25">
      <c r="A55" s="38">
        <v>21</v>
      </c>
      <c r="B55" s="36" t="s">
        <v>55</v>
      </c>
      <c r="C55" s="37" t="s">
        <v>50</v>
      </c>
      <c r="D55" s="38" t="s">
        <v>31</v>
      </c>
      <c r="E55" s="38">
        <v>36</v>
      </c>
      <c r="F55" s="26"/>
      <c r="G55" s="27"/>
      <c r="H55" s="28">
        <f t="shared" si="0"/>
        <v>0</v>
      </c>
      <c r="I55" s="27"/>
      <c r="J55" s="27"/>
      <c r="K55" s="27"/>
      <c r="L55" s="29">
        <f t="shared" si="11"/>
        <v>0</v>
      </c>
      <c r="M55" s="29">
        <f t="shared" si="12"/>
        <v>0</v>
      </c>
      <c r="N55" s="29">
        <f t="shared" si="13"/>
        <v>0</v>
      </c>
      <c r="O55" s="29">
        <f t="shared" si="14"/>
        <v>0</v>
      </c>
      <c r="P55" s="29">
        <f t="shared" si="10"/>
        <v>0</v>
      </c>
    </row>
    <row r="56" spans="1:16" ht="14.25">
      <c r="A56" s="14">
        <v>22</v>
      </c>
      <c r="B56" s="36" t="s">
        <v>55</v>
      </c>
      <c r="C56" s="37" t="s">
        <v>49</v>
      </c>
      <c r="D56" s="38" t="s">
        <v>31</v>
      </c>
      <c r="E56" s="38">
        <v>36</v>
      </c>
      <c r="F56" s="26"/>
      <c r="G56" s="27"/>
      <c r="H56" s="28">
        <f t="shared" si="0"/>
        <v>0</v>
      </c>
      <c r="I56" s="27"/>
      <c r="J56" s="27"/>
      <c r="K56" s="27"/>
      <c r="L56" s="29">
        <f t="shared" si="11"/>
        <v>0</v>
      </c>
      <c r="M56" s="29">
        <f t="shared" si="12"/>
        <v>0</v>
      </c>
      <c r="N56" s="29">
        <f t="shared" si="13"/>
        <v>0</v>
      </c>
      <c r="O56" s="29">
        <f t="shared" si="14"/>
        <v>0</v>
      </c>
      <c r="P56" s="29">
        <f>SUM(M56:O56)</f>
        <v>0</v>
      </c>
    </row>
    <row r="57" spans="1:16" ht="14.25">
      <c r="A57" s="38">
        <v>23</v>
      </c>
      <c r="B57" s="52" t="s">
        <v>56</v>
      </c>
      <c r="C57" s="37" t="s">
        <v>49</v>
      </c>
      <c r="D57" s="38" t="s">
        <v>31</v>
      </c>
      <c r="E57" s="38">
        <v>84</v>
      </c>
      <c r="F57" s="26"/>
      <c r="G57" s="27"/>
      <c r="H57" s="28">
        <f t="shared" si="0"/>
        <v>0</v>
      </c>
      <c r="I57" s="27"/>
      <c r="J57" s="27"/>
      <c r="K57" s="27"/>
      <c r="L57" s="29">
        <f t="shared" si="11"/>
        <v>0</v>
      </c>
      <c r="M57" s="29">
        <f t="shared" si="12"/>
        <v>0</v>
      </c>
      <c r="N57" s="29">
        <f t="shared" si="13"/>
        <v>0</v>
      </c>
      <c r="O57" s="29">
        <f t="shared" si="14"/>
        <v>0</v>
      </c>
      <c r="P57" s="29">
        <f>SUM(M57:O57)</f>
        <v>0</v>
      </c>
    </row>
    <row r="58" spans="1:16" ht="14.25">
      <c r="A58" s="14">
        <v>24</v>
      </c>
      <c r="B58" s="52" t="s">
        <v>56</v>
      </c>
      <c r="C58" s="41" t="s">
        <v>50</v>
      </c>
      <c r="D58" s="42" t="s">
        <v>31</v>
      </c>
      <c r="E58" s="53">
        <v>84</v>
      </c>
      <c r="F58" s="26"/>
      <c r="G58" s="27"/>
      <c r="H58" s="28">
        <f t="shared" si="0"/>
        <v>0</v>
      </c>
      <c r="I58" s="27"/>
      <c r="J58" s="27"/>
      <c r="K58" s="27"/>
      <c r="L58" s="29">
        <f t="shared" si="11"/>
        <v>0</v>
      </c>
      <c r="M58" s="29">
        <f t="shared" si="12"/>
        <v>0</v>
      </c>
      <c r="N58" s="29">
        <f t="shared" si="13"/>
        <v>0</v>
      </c>
      <c r="O58" s="29">
        <f t="shared" si="14"/>
        <v>0</v>
      </c>
      <c r="P58" s="29">
        <f t="shared" si="10"/>
        <v>0</v>
      </c>
    </row>
    <row r="59" spans="1:16" ht="14.25">
      <c r="A59" s="38">
        <v>25</v>
      </c>
      <c r="B59" s="40" t="s">
        <v>57</v>
      </c>
      <c r="C59" s="41"/>
      <c r="D59" s="42" t="s">
        <v>52</v>
      </c>
      <c r="E59" s="53">
        <v>1</v>
      </c>
      <c r="F59" s="26"/>
      <c r="G59" s="27"/>
      <c r="H59" s="28">
        <f t="shared" si="0"/>
        <v>0</v>
      </c>
      <c r="I59" s="27"/>
      <c r="J59" s="27"/>
      <c r="K59" s="27"/>
      <c r="L59" s="29">
        <f t="shared" si="11"/>
        <v>0</v>
      </c>
      <c r="M59" s="29">
        <f t="shared" si="12"/>
        <v>0</v>
      </c>
      <c r="N59" s="29">
        <f t="shared" si="13"/>
        <v>0</v>
      </c>
      <c r="O59" s="29">
        <f t="shared" si="14"/>
        <v>0</v>
      </c>
      <c r="P59" s="29">
        <f>SUM(M59:O59)</f>
        <v>0</v>
      </c>
    </row>
    <row r="60" spans="1:16" ht="14.25">
      <c r="A60" s="14">
        <v>26</v>
      </c>
      <c r="B60" s="48" t="s">
        <v>58</v>
      </c>
      <c r="C60" s="37"/>
      <c r="D60" s="38" t="s">
        <v>52</v>
      </c>
      <c r="E60" s="38">
        <v>1</v>
      </c>
      <c r="F60" s="26"/>
      <c r="G60" s="27"/>
      <c r="H60" s="28">
        <f t="shared" si="0"/>
        <v>0</v>
      </c>
      <c r="I60" s="27"/>
      <c r="J60" s="27"/>
      <c r="K60" s="27"/>
      <c r="L60" s="29">
        <f t="shared" si="11"/>
        <v>0</v>
      </c>
      <c r="M60" s="29">
        <f t="shared" si="12"/>
        <v>0</v>
      </c>
      <c r="N60" s="29">
        <f t="shared" si="13"/>
        <v>0</v>
      </c>
      <c r="O60" s="29">
        <f t="shared" si="14"/>
        <v>0</v>
      </c>
      <c r="P60" s="29">
        <f t="shared" si="10"/>
        <v>0</v>
      </c>
    </row>
    <row r="61" spans="1:16" ht="14.25">
      <c r="A61" s="51">
        <v>27</v>
      </c>
      <c r="B61" s="205" t="s">
        <v>36</v>
      </c>
      <c r="C61" s="206"/>
      <c r="D61" s="202" t="s">
        <v>37</v>
      </c>
      <c r="E61" s="46">
        <v>112</v>
      </c>
      <c r="F61" s="26"/>
      <c r="G61" s="27"/>
      <c r="H61" s="28">
        <f t="shared" si="0"/>
        <v>0</v>
      </c>
      <c r="I61" s="27"/>
      <c r="J61" s="27"/>
      <c r="K61" s="27"/>
      <c r="L61" s="29">
        <f t="shared" si="11"/>
        <v>0</v>
      </c>
      <c r="M61" s="29">
        <f t="shared" si="12"/>
        <v>0</v>
      </c>
      <c r="N61" s="29">
        <f t="shared" si="13"/>
        <v>0</v>
      </c>
      <c r="O61" s="29">
        <f t="shared" si="14"/>
        <v>0</v>
      </c>
      <c r="P61" s="29">
        <f t="shared" si="10"/>
        <v>0</v>
      </c>
    </row>
    <row r="62" spans="1:16" ht="14.25">
      <c r="A62" s="14">
        <v>28</v>
      </c>
      <c r="B62" s="44" t="s">
        <v>38</v>
      </c>
      <c r="C62" s="41"/>
      <c r="D62" s="42" t="s">
        <v>37</v>
      </c>
      <c r="E62" s="39">
        <v>24</v>
      </c>
      <c r="F62" s="26"/>
      <c r="G62" s="27"/>
      <c r="H62" s="28">
        <f t="shared" si="0"/>
        <v>0</v>
      </c>
      <c r="I62" s="27"/>
      <c r="J62" s="27"/>
      <c r="K62" s="27"/>
      <c r="L62" s="29">
        <f t="shared" si="11"/>
        <v>0</v>
      </c>
      <c r="M62" s="29">
        <f t="shared" si="12"/>
        <v>0</v>
      </c>
      <c r="N62" s="29">
        <f t="shared" si="13"/>
        <v>0</v>
      </c>
      <c r="O62" s="29">
        <f t="shared" si="14"/>
        <v>0</v>
      </c>
      <c r="P62" s="29">
        <f>SUM(M62:O62)</f>
        <v>0</v>
      </c>
    </row>
    <row r="63" spans="1:16" ht="14.25">
      <c r="A63" s="38">
        <v>29</v>
      </c>
      <c r="B63" s="36" t="s">
        <v>40</v>
      </c>
      <c r="C63" s="37"/>
      <c r="D63" s="38" t="s">
        <v>20</v>
      </c>
      <c r="E63" s="39">
        <v>498</v>
      </c>
      <c r="F63" s="26"/>
      <c r="G63" s="27"/>
      <c r="H63" s="28">
        <f t="shared" si="0"/>
        <v>0</v>
      </c>
      <c r="I63" s="27"/>
      <c r="J63" s="27"/>
      <c r="K63" s="27"/>
      <c r="L63" s="29">
        <f t="shared" si="11"/>
        <v>0</v>
      </c>
      <c r="M63" s="29">
        <f t="shared" si="12"/>
        <v>0</v>
      </c>
      <c r="N63" s="29">
        <f t="shared" si="13"/>
        <v>0</v>
      </c>
      <c r="O63" s="29">
        <f t="shared" si="14"/>
        <v>0</v>
      </c>
      <c r="P63" s="29">
        <f t="shared" si="10"/>
        <v>0</v>
      </c>
    </row>
    <row r="64" spans="1:16" ht="14.25">
      <c r="A64" s="14">
        <v>30</v>
      </c>
      <c r="B64" s="54" t="s">
        <v>59</v>
      </c>
      <c r="C64" s="54"/>
      <c r="D64" s="38" t="s">
        <v>52</v>
      </c>
      <c r="E64" s="38">
        <v>1</v>
      </c>
      <c r="F64" s="55"/>
      <c r="G64" s="56"/>
      <c r="H64" s="57">
        <f t="shared" si="0"/>
        <v>0</v>
      </c>
      <c r="I64" s="56"/>
      <c r="J64" s="56"/>
      <c r="K64" s="56"/>
      <c r="L64" s="58">
        <f t="shared" si="11"/>
        <v>0</v>
      </c>
      <c r="M64" s="58">
        <f t="shared" si="12"/>
        <v>0</v>
      </c>
      <c r="N64" s="29">
        <f t="shared" si="13"/>
        <v>0</v>
      </c>
      <c r="O64" s="29">
        <f t="shared" si="14"/>
        <v>0</v>
      </c>
      <c r="P64" s="29">
        <f>SUM(M64:O64)</f>
        <v>0</v>
      </c>
    </row>
    <row r="65" spans="1:16" ht="14.25">
      <c r="A65" s="38">
        <v>31</v>
      </c>
      <c r="B65" s="54" t="s">
        <v>60</v>
      </c>
      <c r="C65" s="54"/>
      <c r="D65" s="38" t="s">
        <v>52</v>
      </c>
      <c r="E65" s="38">
        <v>0</v>
      </c>
      <c r="F65" s="59"/>
      <c r="G65" s="27"/>
      <c r="H65" s="27">
        <f t="shared" si="0"/>
        <v>0</v>
      </c>
      <c r="I65" s="27"/>
      <c r="J65" s="27"/>
      <c r="K65" s="27"/>
      <c r="L65" s="29">
        <f t="shared" si="11"/>
        <v>0</v>
      </c>
      <c r="M65" s="29">
        <f t="shared" si="12"/>
        <v>0</v>
      </c>
      <c r="N65" s="29">
        <f t="shared" si="13"/>
        <v>0</v>
      </c>
      <c r="O65" s="29">
        <f t="shared" si="14"/>
        <v>0</v>
      </c>
      <c r="P65" s="29">
        <f>SUM(M65:O65)</f>
        <v>0</v>
      </c>
    </row>
    <row r="66" spans="1:16" ht="14.25">
      <c r="A66" s="51">
        <v>32</v>
      </c>
      <c r="B66" s="203" t="s">
        <v>61</v>
      </c>
      <c r="C66" s="54"/>
      <c r="D66" s="204"/>
      <c r="E66" s="204"/>
      <c r="F66" s="62"/>
      <c r="G66" s="63"/>
      <c r="H66" s="63"/>
      <c r="I66" s="63"/>
      <c r="J66" s="63"/>
      <c r="K66" s="63"/>
      <c r="L66" s="64"/>
      <c r="M66" s="29">
        <f>SUM(M17:M65)</f>
        <v>0</v>
      </c>
      <c r="N66" s="29">
        <f>SUM(N17:N65)</f>
        <v>0</v>
      </c>
      <c r="O66" s="29">
        <f>SUM(O17:O65)</f>
        <v>0</v>
      </c>
      <c r="P66" s="29">
        <f>SUM(P17:P65)</f>
        <v>0</v>
      </c>
    </row>
    <row r="67" spans="1:16" ht="14.25">
      <c r="A67" s="38">
        <v>33</v>
      </c>
      <c r="B67" s="60" t="s">
        <v>62</v>
      </c>
      <c r="C67" s="54"/>
      <c r="D67" s="61"/>
      <c r="E67" s="61"/>
      <c r="F67" s="62"/>
      <c r="G67" s="63"/>
      <c r="H67" s="63"/>
      <c r="I67" s="63"/>
      <c r="J67" s="63"/>
      <c r="K67" s="63"/>
      <c r="L67" s="64"/>
      <c r="M67" s="29">
        <f>M66*0.2359</f>
        <v>0</v>
      </c>
      <c r="N67" s="29"/>
      <c r="O67" s="29"/>
      <c r="P67" s="29">
        <f>M67</f>
        <v>0</v>
      </c>
    </row>
    <row r="68" spans="1:16" ht="14.25">
      <c r="A68" s="38">
        <v>34</v>
      </c>
      <c r="B68" s="309" t="s">
        <v>63</v>
      </c>
      <c r="C68" s="309"/>
      <c r="D68" s="309"/>
      <c r="E68" s="156" t="s">
        <v>64</v>
      </c>
      <c r="F68" s="62"/>
      <c r="G68" s="63"/>
      <c r="H68" s="63"/>
      <c r="I68" s="63"/>
      <c r="J68" s="63"/>
      <c r="K68" s="63"/>
      <c r="L68" s="64"/>
      <c r="M68" s="29"/>
      <c r="N68" s="29"/>
      <c r="O68" s="29"/>
      <c r="P68" s="29">
        <f>N68</f>
        <v>0</v>
      </c>
    </row>
    <row r="69" spans="1:16" ht="14.25">
      <c r="A69" s="51">
        <v>35</v>
      </c>
      <c r="B69" s="203" t="s">
        <v>126</v>
      </c>
      <c r="C69" s="54"/>
      <c r="D69" s="204"/>
      <c r="E69" s="204"/>
      <c r="F69" s="62"/>
      <c r="G69" s="63"/>
      <c r="H69" s="63"/>
      <c r="I69" s="63"/>
      <c r="J69" s="63"/>
      <c r="K69" s="63"/>
      <c r="L69" s="64"/>
      <c r="M69" s="29">
        <f>M66+M67</f>
        <v>0</v>
      </c>
      <c r="N69" s="29">
        <f>N66+N68</f>
        <v>0</v>
      </c>
      <c r="O69" s="29">
        <f>O66</f>
        <v>0</v>
      </c>
      <c r="P69" s="29">
        <f>SUM(P66:P68)</f>
        <v>0</v>
      </c>
    </row>
    <row r="70" spans="1:16" ht="14.25">
      <c r="A70" s="38">
        <v>36</v>
      </c>
      <c r="B70" s="60" t="s">
        <v>127</v>
      </c>
      <c r="C70" s="54"/>
      <c r="D70" s="61"/>
      <c r="E70" s="61"/>
      <c r="F70" s="62"/>
      <c r="G70" s="63"/>
      <c r="H70" s="63"/>
      <c r="I70" s="63"/>
      <c r="J70" s="63"/>
      <c r="K70" s="63"/>
      <c r="L70" s="64"/>
      <c r="M70" s="207"/>
      <c r="N70" s="207"/>
      <c r="O70" s="207"/>
      <c r="P70" s="29">
        <f>P69*0.21</f>
        <v>0</v>
      </c>
    </row>
    <row r="71" spans="1:16" ht="14.25">
      <c r="A71" s="38">
        <v>37</v>
      </c>
      <c r="B71" s="60" t="s">
        <v>128</v>
      </c>
      <c r="C71" s="54"/>
      <c r="D71" s="61"/>
      <c r="E71" s="61"/>
      <c r="F71" s="62"/>
      <c r="G71" s="63"/>
      <c r="H71" s="63"/>
      <c r="I71" s="63"/>
      <c r="J71" s="63"/>
      <c r="K71" s="63"/>
      <c r="L71" s="64"/>
      <c r="M71" s="207"/>
      <c r="N71" s="207"/>
      <c r="O71" s="207"/>
      <c r="P71" s="29">
        <f>P69+P70</f>
        <v>0</v>
      </c>
    </row>
    <row r="72" spans="1:16" ht="14.25">
      <c r="A72" s="20"/>
      <c r="B72" s="65"/>
      <c r="C72" s="65"/>
      <c r="D72" s="20"/>
      <c r="E72" s="66"/>
      <c r="F72" s="67"/>
      <c r="G72" s="66"/>
      <c r="H72" s="66"/>
      <c r="I72" s="66"/>
      <c r="J72" s="67"/>
      <c r="K72" s="67"/>
      <c r="L72" s="65"/>
      <c r="M72" s="66"/>
      <c r="N72" s="66"/>
      <c r="O72" s="66"/>
      <c r="P72" s="66"/>
    </row>
    <row r="73" spans="2:15" ht="14.25">
      <c r="B73" s="174" t="s">
        <v>65</v>
      </c>
      <c r="C73" s="68"/>
      <c r="D73" s="68"/>
      <c r="E73" s="69"/>
      <c r="L73" s="70"/>
      <c r="M73" s="71"/>
      <c r="N73" s="71"/>
      <c r="O73" s="71"/>
    </row>
    <row r="74" spans="12:15" ht="14.25">
      <c r="L74" s="72"/>
      <c r="M74" s="73"/>
      <c r="N74" s="73"/>
      <c r="O74" s="73"/>
    </row>
    <row r="75" spans="12:15" ht="14.25">
      <c r="L75" s="71"/>
      <c r="M75" s="71"/>
      <c r="N75" s="71"/>
      <c r="O75" s="71"/>
    </row>
    <row r="76" spans="12:15" ht="14.25">
      <c r="L76" s="71"/>
      <c r="M76" s="71"/>
      <c r="N76" s="71"/>
      <c r="O76" s="71"/>
    </row>
    <row r="77" spans="12:14" ht="14.25">
      <c r="L77" s="71"/>
      <c r="M77" s="71"/>
      <c r="N77" s="71"/>
    </row>
  </sheetData>
  <sheetProtection/>
  <mergeCells count="7">
    <mergeCell ref="M1:P1"/>
    <mergeCell ref="B3:P3"/>
    <mergeCell ref="B4:P4"/>
    <mergeCell ref="F13:J13"/>
    <mergeCell ref="L13:P13"/>
    <mergeCell ref="B68:D68"/>
    <mergeCell ref="A11:P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32"/>
  <sheetViews>
    <sheetView zoomScalePageLayoutView="0" workbookViewId="0" topLeftCell="A1">
      <selection activeCell="P125" sqref="P125"/>
    </sheetView>
  </sheetViews>
  <sheetFormatPr defaultColWidth="9.28125" defaultRowHeight="15"/>
  <cols>
    <col min="1" max="1" width="4.7109375" style="1" customWidth="1"/>
    <col min="2" max="2" width="42.00390625" style="1" bestFit="1" customWidth="1"/>
    <col min="3" max="3" width="5.28125" style="1" customWidth="1"/>
    <col min="4" max="4" width="7.421875" style="1" bestFit="1" customWidth="1"/>
    <col min="5" max="5" width="7.28125" style="1" customWidth="1"/>
    <col min="6" max="6" width="5.7109375" style="1" customWidth="1"/>
    <col min="7" max="7" width="6.7109375" style="1" customWidth="1"/>
    <col min="8" max="8" width="7.28125" style="1" customWidth="1"/>
    <col min="9" max="9" width="6.57421875" style="1" customWidth="1"/>
    <col min="10" max="15" width="7.28125" style="1" customWidth="1"/>
    <col min="16" max="16" width="7.57421875" style="1" bestFit="1" customWidth="1"/>
    <col min="17" max="16384" width="9.28125" style="1" customWidth="1"/>
  </cols>
  <sheetData>
    <row r="1" spans="13:15" ht="18">
      <c r="M1" s="306" t="s">
        <v>1</v>
      </c>
      <c r="N1" s="306"/>
      <c r="O1" s="306"/>
    </row>
    <row r="2" spans="13:15" ht="18">
      <c r="M2" s="2"/>
      <c r="N2" s="2"/>
      <c r="O2" s="2"/>
    </row>
    <row r="3" spans="1:15" s="71" customFormat="1" ht="17.25" customHeight="1">
      <c r="A3" s="312" t="s">
        <v>167</v>
      </c>
      <c r="B3" s="312"/>
      <c r="C3" s="312"/>
      <c r="D3" s="312"/>
      <c r="E3" s="312"/>
      <c r="F3" s="312"/>
      <c r="G3" s="312"/>
      <c r="H3" s="312"/>
      <c r="I3" s="312"/>
      <c r="J3" s="312"/>
      <c r="K3" s="312"/>
      <c r="L3" s="312"/>
      <c r="M3" s="312"/>
      <c r="N3" s="312"/>
      <c r="O3" s="312"/>
    </row>
    <row r="4" spans="1:15" s="71" customFormat="1" ht="17.25" customHeight="1">
      <c r="A4" s="307" t="s">
        <v>2</v>
      </c>
      <c r="B4" s="307"/>
      <c r="C4" s="307"/>
      <c r="D4" s="307"/>
      <c r="E4" s="307"/>
      <c r="F4" s="307"/>
      <c r="G4" s="307"/>
      <c r="H4" s="307"/>
      <c r="I4" s="307"/>
      <c r="J4" s="307"/>
      <c r="K4" s="307"/>
      <c r="L4" s="307"/>
      <c r="M4" s="307"/>
      <c r="N4" s="307"/>
      <c r="O4" s="307"/>
    </row>
    <row r="5" spans="1:15" s="71" customFormat="1" ht="17.25" customHeight="1">
      <c r="A5" s="3"/>
      <c r="B5" s="3"/>
      <c r="C5" s="3"/>
      <c r="D5" s="3"/>
      <c r="E5" s="3"/>
      <c r="F5" s="3"/>
      <c r="G5" s="3"/>
      <c r="H5" s="3"/>
      <c r="I5" s="3"/>
      <c r="J5" s="3"/>
      <c r="K5" s="3"/>
      <c r="L5" s="3"/>
      <c r="M5" s="3"/>
      <c r="N5" s="3"/>
      <c r="O5" s="3"/>
    </row>
    <row r="6" spans="1:16" ht="15">
      <c r="A6" s="172" t="s">
        <v>123</v>
      </c>
      <c r="B6" s="176"/>
      <c r="N6" s="4"/>
      <c r="O6" s="5"/>
      <c r="P6" s="4"/>
    </row>
    <row r="7" spans="1:16" ht="15">
      <c r="A7" s="173" t="s">
        <v>65</v>
      </c>
      <c r="B7" s="176"/>
      <c r="N7" s="4"/>
      <c r="O7" s="5"/>
      <c r="P7" s="4"/>
    </row>
    <row r="8" spans="1:16" ht="17.25" customHeight="1">
      <c r="A8" s="175" t="s">
        <v>124</v>
      </c>
      <c r="B8" s="191"/>
      <c r="C8" s="13"/>
      <c r="D8" s="13"/>
      <c r="E8" s="13"/>
      <c r="F8" s="13"/>
      <c r="G8" s="13"/>
      <c r="H8" s="13"/>
      <c r="I8" s="13"/>
      <c r="J8" s="13"/>
      <c r="K8" s="13"/>
      <c r="L8" s="13"/>
      <c r="M8" s="13"/>
      <c r="N8" s="13"/>
      <c r="O8" s="13"/>
      <c r="P8" s="13"/>
    </row>
    <row r="9" spans="1:16" ht="17.25" customHeight="1">
      <c r="A9" s="12" t="s">
        <v>125</v>
      </c>
      <c r="B9" s="191"/>
      <c r="C9" s="13"/>
      <c r="D9" s="13"/>
      <c r="E9" s="13"/>
      <c r="F9" s="13"/>
      <c r="G9" s="13"/>
      <c r="H9" s="13"/>
      <c r="I9" s="13"/>
      <c r="J9" s="13"/>
      <c r="K9" s="13"/>
      <c r="L9" s="13"/>
      <c r="M9" s="13"/>
      <c r="N9" s="13"/>
      <c r="O9" s="13"/>
      <c r="P9" s="13"/>
    </row>
    <row r="10" spans="1:16" ht="17.25" customHeight="1">
      <c r="A10" s="75"/>
      <c r="B10" s="13"/>
      <c r="C10" s="13"/>
      <c r="D10" s="13"/>
      <c r="E10" s="13"/>
      <c r="F10" s="13"/>
      <c r="G10" s="13"/>
      <c r="H10" s="13"/>
      <c r="I10" s="13"/>
      <c r="J10" s="13"/>
      <c r="K10" s="13"/>
      <c r="L10" s="13"/>
      <c r="M10" s="13"/>
      <c r="N10" s="13"/>
      <c r="O10" s="13"/>
      <c r="P10" s="13"/>
    </row>
    <row r="11" spans="1:16" ht="33" customHeight="1">
      <c r="A11" s="310" t="s">
        <v>111</v>
      </c>
      <c r="B11" s="310"/>
      <c r="C11" s="310"/>
      <c r="D11" s="310"/>
      <c r="E11" s="310"/>
      <c r="F11" s="310"/>
      <c r="G11" s="310"/>
      <c r="H11" s="310"/>
      <c r="I11" s="310"/>
      <c r="J11" s="310"/>
      <c r="K11" s="310"/>
      <c r="L11" s="310"/>
      <c r="M11" s="310"/>
      <c r="N11" s="310"/>
      <c r="O11" s="310"/>
      <c r="P11" s="310"/>
    </row>
    <row r="12" spans="1:16" ht="17.25" customHeight="1">
      <c r="A12" s="75"/>
      <c r="B12" s="13"/>
      <c r="C12" s="13"/>
      <c r="D12" s="13"/>
      <c r="E12" s="13"/>
      <c r="F12" s="13"/>
      <c r="G12" s="13"/>
      <c r="H12" s="13"/>
      <c r="I12" s="13"/>
      <c r="J12" s="13"/>
      <c r="K12" s="13"/>
      <c r="L12" s="13"/>
      <c r="M12" s="13"/>
      <c r="N12" s="13"/>
      <c r="O12" s="13"/>
      <c r="P12" s="13"/>
    </row>
    <row r="13" spans="1:16" s="181" customFormat="1" ht="12.75" customHeight="1">
      <c r="A13" s="180" t="s">
        <v>0</v>
      </c>
      <c r="B13" s="179" t="s">
        <v>4</v>
      </c>
      <c r="C13" s="179"/>
      <c r="D13" s="179" t="s">
        <v>5</v>
      </c>
      <c r="E13" s="180" t="s">
        <v>6</v>
      </c>
      <c r="F13" s="313" t="s">
        <v>7</v>
      </c>
      <c r="G13" s="313"/>
      <c r="H13" s="313"/>
      <c r="I13" s="313"/>
      <c r="J13" s="313"/>
      <c r="K13" s="179"/>
      <c r="L13" s="313" t="s">
        <v>8</v>
      </c>
      <c r="M13" s="313"/>
      <c r="N13" s="313"/>
      <c r="O13" s="313"/>
      <c r="P13" s="313"/>
    </row>
    <row r="14" spans="1:16" ht="38.25">
      <c r="A14" s="16"/>
      <c r="B14" s="77"/>
      <c r="C14" s="77"/>
      <c r="D14" s="77"/>
      <c r="E14" s="16"/>
      <c r="F14" s="16" t="s">
        <v>9</v>
      </c>
      <c r="G14" s="16" t="s">
        <v>10</v>
      </c>
      <c r="H14" s="17" t="s">
        <v>11</v>
      </c>
      <c r="I14" s="16" t="s">
        <v>12</v>
      </c>
      <c r="J14" s="16" t="s">
        <v>13</v>
      </c>
      <c r="K14" s="17" t="s">
        <v>66</v>
      </c>
      <c r="L14" s="16" t="s">
        <v>15</v>
      </c>
      <c r="M14" s="17" t="s">
        <v>11</v>
      </c>
      <c r="N14" s="16" t="s">
        <v>12</v>
      </c>
      <c r="O14" s="16" t="s">
        <v>13</v>
      </c>
      <c r="P14" s="16" t="s">
        <v>16</v>
      </c>
    </row>
    <row r="15" spans="1:16" ht="14.25">
      <c r="A15" s="78">
        <v>1</v>
      </c>
      <c r="B15" s="78">
        <v>2</v>
      </c>
      <c r="C15" s="78"/>
      <c r="D15" s="78">
        <v>3</v>
      </c>
      <c r="E15" s="79">
        <v>4</v>
      </c>
      <c r="F15" s="79">
        <v>5</v>
      </c>
      <c r="G15" s="79">
        <v>6</v>
      </c>
      <c r="H15" s="80">
        <v>7</v>
      </c>
      <c r="I15" s="16">
        <v>8</v>
      </c>
      <c r="J15" s="16">
        <v>9</v>
      </c>
      <c r="K15" s="81">
        <v>10</v>
      </c>
      <c r="L15" s="16">
        <v>11</v>
      </c>
      <c r="M15" s="16">
        <v>12</v>
      </c>
      <c r="N15" s="16">
        <v>13</v>
      </c>
      <c r="O15" s="16">
        <v>14</v>
      </c>
      <c r="P15" s="16">
        <v>15</v>
      </c>
    </row>
    <row r="16" spans="1:16" ht="14.25">
      <c r="A16" s="14"/>
      <c r="B16" s="45" t="s">
        <v>67</v>
      </c>
      <c r="C16" s="82"/>
      <c r="D16" s="14"/>
      <c r="E16" s="14"/>
      <c r="F16" s="29"/>
      <c r="G16" s="29"/>
      <c r="H16" s="83"/>
      <c r="I16" s="84"/>
      <c r="J16" s="85"/>
      <c r="K16" s="84"/>
      <c r="L16" s="84"/>
      <c r="M16" s="84"/>
      <c r="N16" s="84"/>
      <c r="O16" s="84"/>
      <c r="P16" s="84"/>
    </row>
    <row r="17" spans="1:16" ht="14.25">
      <c r="A17" s="14">
        <v>1</v>
      </c>
      <c r="B17" s="49" t="s">
        <v>68</v>
      </c>
      <c r="C17" s="86" t="s">
        <v>22</v>
      </c>
      <c r="D17" s="51" t="s">
        <v>20</v>
      </c>
      <c r="E17" s="46">
        <v>60</v>
      </c>
      <c r="F17" s="28"/>
      <c r="G17" s="29"/>
      <c r="H17" s="28">
        <f aca="true" t="shared" si="0" ref="H17:H80">ROUND(F17*G17,2)</f>
        <v>0</v>
      </c>
      <c r="I17" s="29"/>
      <c r="J17" s="29"/>
      <c r="K17" s="84">
        <f aca="true" t="shared" si="1" ref="K17:K36">SUM(H17:J17)</f>
        <v>0</v>
      </c>
      <c r="L17" s="84">
        <f aca="true" t="shared" si="2" ref="L17:L80">E17*F17</f>
        <v>0</v>
      </c>
      <c r="M17" s="84">
        <f aca="true" t="shared" si="3" ref="M17:M80">E17*H17</f>
        <v>0</v>
      </c>
      <c r="N17" s="84">
        <f aca="true" t="shared" si="4" ref="N17:N80">I17*E17</f>
        <v>0</v>
      </c>
      <c r="O17" s="84">
        <f aca="true" t="shared" si="5" ref="O17:O80">J17*E17</f>
        <v>0</v>
      </c>
      <c r="P17" s="84">
        <f aca="true" t="shared" si="6" ref="P17:P79">SUM(M17:O17)</f>
        <v>0</v>
      </c>
    </row>
    <row r="18" spans="1:16" ht="14.25">
      <c r="A18" s="14">
        <v>2</v>
      </c>
      <c r="B18" s="49" t="s">
        <v>69</v>
      </c>
      <c r="C18" s="86" t="s">
        <v>24</v>
      </c>
      <c r="D18" s="51" t="s">
        <v>20</v>
      </c>
      <c r="E18" s="46">
        <v>46</v>
      </c>
      <c r="F18" s="28"/>
      <c r="G18" s="29"/>
      <c r="H18" s="28">
        <f t="shared" si="0"/>
        <v>0</v>
      </c>
      <c r="I18" s="29"/>
      <c r="J18" s="29"/>
      <c r="K18" s="84">
        <f t="shared" si="1"/>
        <v>0</v>
      </c>
      <c r="L18" s="84">
        <f t="shared" si="2"/>
        <v>0</v>
      </c>
      <c r="M18" s="84">
        <f t="shared" si="3"/>
        <v>0</v>
      </c>
      <c r="N18" s="84">
        <f t="shared" si="4"/>
        <v>0</v>
      </c>
      <c r="O18" s="84">
        <f t="shared" si="5"/>
        <v>0</v>
      </c>
      <c r="P18" s="84">
        <f t="shared" si="6"/>
        <v>0</v>
      </c>
    </row>
    <row r="19" spans="1:16" ht="14.25">
      <c r="A19" s="14">
        <v>3</v>
      </c>
      <c r="B19" s="49" t="s">
        <v>70</v>
      </c>
      <c r="C19" s="86" t="s">
        <v>71</v>
      </c>
      <c r="D19" s="51" t="s">
        <v>20</v>
      </c>
      <c r="E19" s="46">
        <v>136</v>
      </c>
      <c r="F19" s="28"/>
      <c r="G19" s="29"/>
      <c r="H19" s="28">
        <f t="shared" si="0"/>
        <v>0</v>
      </c>
      <c r="I19" s="29"/>
      <c r="J19" s="29"/>
      <c r="K19" s="84">
        <f t="shared" si="1"/>
        <v>0</v>
      </c>
      <c r="L19" s="84">
        <f t="shared" si="2"/>
        <v>0</v>
      </c>
      <c r="M19" s="84">
        <f t="shared" si="3"/>
        <v>0</v>
      </c>
      <c r="N19" s="84">
        <f t="shared" si="4"/>
        <v>0</v>
      </c>
      <c r="O19" s="84">
        <f t="shared" si="5"/>
        <v>0</v>
      </c>
      <c r="P19" s="84">
        <f t="shared" si="6"/>
        <v>0</v>
      </c>
    </row>
    <row r="20" spans="1:16" ht="14.25">
      <c r="A20" s="14">
        <v>4</v>
      </c>
      <c r="B20" s="23" t="s">
        <v>72</v>
      </c>
      <c r="C20" s="86" t="s">
        <v>73</v>
      </c>
      <c r="D20" s="51" t="s">
        <v>20</v>
      </c>
      <c r="E20" s="46">
        <v>38</v>
      </c>
      <c r="F20" s="28"/>
      <c r="G20" s="29"/>
      <c r="H20" s="28">
        <f t="shared" si="0"/>
        <v>0</v>
      </c>
      <c r="I20" s="29"/>
      <c r="J20" s="29"/>
      <c r="K20" s="84">
        <f t="shared" si="1"/>
        <v>0</v>
      </c>
      <c r="L20" s="84">
        <f t="shared" si="2"/>
        <v>0</v>
      </c>
      <c r="M20" s="84">
        <f t="shared" si="3"/>
        <v>0</v>
      </c>
      <c r="N20" s="84">
        <f t="shared" si="4"/>
        <v>0</v>
      </c>
      <c r="O20" s="84">
        <f t="shared" si="5"/>
        <v>0</v>
      </c>
      <c r="P20" s="84">
        <f t="shared" si="6"/>
        <v>0</v>
      </c>
    </row>
    <row r="21" spans="1:16" ht="14.25">
      <c r="A21" s="14">
        <v>5</v>
      </c>
      <c r="B21" s="23" t="s">
        <v>74</v>
      </c>
      <c r="C21" s="86" t="s">
        <v>75</v>
      </c>
      <c r="D21" s="51" t="s">
        <v>20</v>
      </c>
      <c r="E21" s="46">
        <v>95</v>
      </c>
      <c r="F21" s="28"/>
      <c r="G21" s="29"/>
      <c r="H21" s="28">
        <f t="shared" si="0"/>
        <v>0</v>
      </c>
      <c r="I21" s="29"/>
      <c r="J21" s="29"/>
      <c r="K21" s="84">
        <f t="shared" si="1"/>
        <v>0</v>
      </c>
      <c r="L21" s="84">
        <f t="shared" si="2"/>
        <v>0</v>
      </c>
      <c r="M21" s="84">
        <f t="shared" si="3"/>
        <v>0</v>
      </c>
      <c r="N21" s="84">
        <f t="shared" si="4"/>
        <v>0</v>
      </c>
      <c r="O21" s="84">
        <f t="shared" si="5"/>
        <v>0</v>
      </c>
      <c r="P21" s="84">
        <f t="shared" si="6"/>
        <v>0</v>
      </c>
    </row>
    <row r="22" spans="1:16" ht="18.75">
      <c r="A22" s="14">
        <v>6</v>
      </c>
      <c r="B22" s="87" t="s">
        <v>76</v>
      </c>
      <c r="C22" s="86"/>
      <c r="D22" s="51" t="s">
        <v>26</v>
      </c>
      <c r="E22" s="46">
        <v>1</v>
      </c>
      <c r="F22" s="28"/>
      <c r="G22" s="29"/>
      <c r="H22" s="28">
        <f t="shared" si="0"/>
        <v>0</v>
      </c>
      <c r="I22" s="29"/>
      <c r="J22" s="29"/>
      <c r="K22" s="84">
        <f t="shared" si="1"/>
        <v>0</v>
      </c>
      <c r="L22" s="84">
        <f t="shared" si="2"/>
        <v>0</v>
      </c>
      <c r="M22" s="84">
        <f t="shared" si="3"/>
        <v>0</v>
      </c>
      <c r="N22" s="84">
        <f t="shared" si="4"/>
        <v>0</v>
      </c>
      <c r="O22" s="84">
        <f t="shared" si="5"/>
        <v>0</v>
      </c>
      <c r="P22" s="84">
        <f t="shared" si="6"/>
        <v>0</v>
      </c>
    </row>
    <row r="23" spans="1:16" ht="14.25">
      <c r="A23" s="14">
        <v>7</v>
      </c>
      <c r="B23" s="34" t="s">
        <v>29</v>
      </c>
      <c r="C23" s="37"/>
      <c r="D23" s="38" t="s">
        <v>20</v>
      </c>
      <c r="E23" s="46">
        <v>60</v>
      </c>
      <c r="F23" s="28"/>
      <c r="G23" s="29"/>
      <c r="H23" s="28">
        <f t="shared" si="0"/>
        <v>0</v>
      </c>
      <c r="I23" s="29"/>
      <c r="J23" s="29"/>
      <c r="K23" s="84"/>
      <c r="L23" s="84">
        <f t="shared" si="2"/>
        <v>0</v>
      </c>
      <c r="M23" s="84">
        <f t="shared" si="3"/>
        <v>0</v>
      </c>
      <c r="N23" s="84">
        <f t="shared" si="4"/>
        <v>0</v>
      </c>
      <c r="O23" s="84">
        <f t="shared" si="5"/>
        <v>0</v>
      </c>
      <c r="P23" s="84">
        <f t="shared" si="6"/>
        <v>0</v>
      </c>
    </row>
    <row r="24" spans="1:16" ht="14.25">
      <c r="A24" s="14">
        <v>8</v>
      </c>
      <c r="B24" s="47" t="s">
        <v>77</v>
      </c>
      <c r="C24" s="37"/>
      <c r="D24" s="38" t="s">
        <v>20</v>
      </c>
      <c r="E24" s="46">
        <v>46</v>
      </c>
      <c r="F24" s="28"/>
      <c r="G24" s="29"/>
      <c r="H24" s="28">
        <f t="shared" si="0"/>
        <v>0</v>
      </c>
      <c r="I24" s="29"/>
      <c r="J24" s="29"/>
      <c r="K24" s="84">
        <f t="shared" si="1"/>
        <v>0</v>
      </c>
      <c r="L24" s="84">
        <f t="shared" si="2"/>
        <v>0</v>
      </c>
      <c r="M24" s="84">
        <f t="shared" si="3"/>
        <v>0</v>
      </c>
      <c r="N24" s="84">
        <f t="shared" si="4"/>
        <v>0</v>
      </c>
      <c r="O24" s="84">
        <f t="shared" si="5"/>
        <v>0</v>
      </c>
      <c r="P24" s="84">
        <f t="shared" si="6"/>
        <v>0</v>
      </c>
    </row>
    <row r="25" spans="1:16" ht="14.25">
      <c r="A25" s="14">
        <v>9</v>
      </c>
      <c r="B25" s="47" t="s">
        <v>78</v>
      </c>
      <c r="C25" s="37"/>
      <c r="D25" s="38" t="s">
        <v>20</v>
      </c>
      <c r="E25" s="46">
        <v>136</v>
      </c>
      <c r="F25" s="28"/>
      <c r="G25" s="29"/>
      <c r="H25" s="28">
        <f t="shared" si="0"/>
        <v>0</v>
      </c>
      <c r="I25" s="29"/>
      <c r="J25" s="29"/>
      <c r="K25" s="84">
        <f t="shared" si="1"/>
        <v>0</v>
      </c>
      <c r="L25" s="84">
        <f t="shared" si="2"/>
        <v>0</v>
      </c>
      <c r="M25" s="84">
        <f t="shared" si="3"/>
        <v>0</v>
      </c>
      <c r="N25" s="84">
        <f t="shared" si="4"/>
        <v>0</v>
      </c>
      <c r="O25" s="84">
        <f t="shared" si="5"/>
        <v>0</v>
      </c>
      <c r="P25" s="84">
        <f t="shared" si="6"/>
        <v>0</v>
      </c>
    </row>
    <row r="26" spans="1:16" ht="14.25">
      <c r="A26" s="14">
        <v>10</v>
      </c>
      <c r="B26" s="34" t="s">
        <v>79</v>
      </c>
      <c r="C26" s="37"/>
      <c r="D26" s="38" t="s">
        <v>20</v>
      </c>
      <c r="E26" s="46">
        <v>38</v>
      </c>
      <c r="F26" s="28"/>
      <c r="G26" s="29"/>
      <c r="H26" s="28">
        <f t="shared" si="0"/>
        <v>0</v>
      </c>
      <c r="I26" s="29"/>
      <c r="J26" s="29"/>
      <c r="K26" s="84">
        <f t="shared" si="1"/>
        <v>0</v>
      </c>
      <c r="L26" s="84">
        <f t="shared" si="2"/>
        <v>0</v>
      </c>
      <c r="M26" s="84">
        <f t="shared" si="3"/>
        <v>0</v>
      </c>
      <c r="N26" s="84">
        <f t="shared" si="4"/>
        <v>0</v>
      </c>
      <c r="O26" s="84">
        <f t="shared" si="5"/>
        <v>0</v>
      </c>
      <c r="P26" s="84">
        <f t="shared" si="6"/>
        <v>0</v>
      </c>
    </row>
    <row r="27" spans="1:16" ht="14.25">
      <c r="A27" s="14">
        <v>11</v>
      </c>
      <c r="B27" s="34" t="s">
        <v>80</v>
      </c>
      <c r="C27" s="37"/>
      <c r="D27" s="38" t="s">
        <v>20</v>
      </c>
      <c r="E27" s="46">
        <v>95</v>
      </c>
      <c r="F27" s="28"/>
      <c r="G27" s="29"/>
      <c r="H27" s="28">
        <f t="shared" si="0"/>
        <v>0</v>
      </c>
      <c r="I27" s="29"/>
      <c r="J27" s="29"/>
      <c r="K27" s="84">
        <f t="shared" si="1"/>
        <v>0</v>
      </c>
      <c r="L27" s="84">
        <f t="shared" si="2"/>
        <v>0</v>
      </c>
      <c r="M27" s="84">
        <f t="shared" si="3"/>
        <v>0</v>
      </c>
      <c r="N27" s="84">
        <f t="shared" si="4"/>
        <v>0</v>
      </c>
      <c r="O27" s="84">
        <f t="shared" si="5"/>
        <v>0</v>
      </c>
      <c r="P27" s="84">
        <f t="shared" si="6"/>
        <v>0</v>
      </c>
    </row>
    <row r="28" spans="1:16" ht="14.25">
      <c r="A28" s="14">
        <v>12</v>
      </c>
      <c r="B28" s="36" t="s">
        <v>81</v>
      </c>
      <c r="C28" s="37" t="s">
        <v>22</v>
      </c>
      <c r="D28" s="38" t="s">
        <v>31</v>
      </c>
      <c r="E28" s="46">
        <v>16</v>
      </c>
      <c r="F28" s="28"/>
      <c r="G28" s="29"/>
      <c r="H28" s="28">
        <f t="shared" si="0"/>
        <v>0</v>
      </c>
      <c r="I28" s="29"/>
      <c r="J28" s="29"/>
      <c r="K28" s="84">
        <f t="shared" si="1"/>
        <v>0</v>
      </c>
      <c r="L28" s="84">
        <f t="shared" si="2"/>
        <v>0</v>
      </c>
      <c r="M28" s="84">
        <f t="shared" si="3"/>
        <v>0</v>
      </c>
      <c r="N28" s="84">
        <f t="shared" si="4"/>
        <v>0</v>
      </c>
      <c r="O28" s="84">
        <f t="shared" si="5"/>
        <v>0</v>
      </c>
      <c r="P28" s="84">
        <f t="shared" si="6"/>
        <v>0</v>
      </c>
    </row>
    <row r="29" spans="1:16" ht="14.25">
      <c r="A29" s="14">
        <v>13</v>
      </c>
      <c r="B29" s="36" t="s">
        <v>81</v>
      </c>
      <c r="C29" s="37" t="s">
        <v>24</v>
      </c>
      <c r="D29" s="38" t="s">
        <v>31</v>
      </c>
      <c r="E29" s="46">
        <v>18</v>
      </c>
      <c r="F29" s="28"/>
      <c r="G29" s="29"/>
      <c r="H29" s="28">
        <f t="shared" si="0"/>
        <v>0</v>
      </c>
      <c r="I29" s="29"/>
      <c r="J29" s="29"/>
      <c r="K29" s="84">
        <f t="shared" si="1"/>
        <v>0</v>
      </c>
      <c r="L29" s="84">
        <f t="shared" si="2"/>
        <v>0</v>
      </c>
      <c r="M29" s="84">
        <f t="shared" si="3"/>
        <v>0</v>
      </c>
      <c r="N29" s="84">
        <f t="shared" si="4"/>
        <v>0</v>
      </c>
      <c r="O29" s="84">
        <f t="shared" si="5"/>
        <v>0</v>
      </c>
      <c r="P29" s="84">
        <f t="shared" si="6"/>
        <v>0</v>
      </c>
    </row>
    <row r="30" spans="1:16" ht="14.25">
      <c r="A30" s="14">
        <v>14</v>
      </c>
      <c r="B30" s="36" t="s">
        <v>81</v>
      </c>
      <c r="C30" s="37" t="s">
        <v>71</v>
      </c>
      <c r="D30" s="38" t="s">
        <v>31</v>
      </c>
      <c r="E30" s="46">
        <v>18</v>
      </c>
      <c r="F30" s="28"/>
      <c r="G30" s="29"/>
      <c r="H30" s="28">
        <f t="shared" si="0"/>
        <v>0</v>
      </c>
      <c r="I30" s="29"/>
      <c r="J30" s="29"/>
      <c r="K30" s="84">
        <f t="shared" si="1"/>
        <v>0</v>
      </c>
      <c r="L30" s="84">
        <f t="shared" si="2"/>
        <v>0</v>
      </c>
      <c r="M30" s="84">
        <f t="shared" si="3"/>
        <v>0</v>
      </c>
      <c r="N30" s="84">
        <f t="shared" si="4"/>
        <v>0</v>
      </c>
      <c r="O30" s="84">
        <f t="shared" si="5"/>
        <v>0</v>
      </c>
      <c r="P30" s="84">
        <f t="shared" si="6"/>
        <v>0</v>
      </c>
    </row>
    <row r="31" spans="1:16" ht="14.25">
      <c r="A31" s="14">
        <v>15</v>
      </c>
      <c r="B31" s="36" t="s">
        <v>81</v>
      </c>
      <c r="C31" s="37" t="s">
        <v>75</v>
      </c>
      <c r="D31" s="38" t="s">
        <v>31</v>
      </c>
      <c r="E31" s="46">
        <v>7</v>
      </c>
      <c r="F31" s="28"/>
      <c r="G31" s="29"/>
      <c r="H31" s="28">
        <f t="shared" si="0"/>
        <v>0</v>
      </c>
      <c r="I31" s="29"/>
      <c r="J31" s="29"/>
      <c r="K31" s="84">
        <f t="shared" si="1"/>
        <v>0</v>
      </c>
      <c r="L31" s="84">
        <f t="shared" si="2"/>
        <v>0</v>
      </c>
      <c r="M31" s="84">
        <f t="shared" si="3"/>
        <v>0</v>
      </c>
      <c r="N31" s="84">
        <f t="shared" si="4"/>
        <v>0</v>
      </c>
      <c r="O31" s="84">
        <f t="shared" si="5"/>
        <v>0</v>
      </c>
      <c r="P31" s="84">
        <f t="shared" si="6"/>
        <v>0</v>
      </c>
    </row>
    <row r="32" spans="1:16" ht="14.25">
      <c r="A32" s="14">
        <v>16</v>
      </c>
      <c r="B32" s="36" t="s">
        <v>82</v>
      </c>
      <c r="C32" s="37"/>
      <c r="D32" s="38" t="s">
        <v>31</v>
      </c>
      <c r="E32" s="46">
        <v>1</v>
      </c>
      <c r="F32" s="28"/>
      <c r="G32" s="29"/>
      <c r="H32" s="28">
        <f t="shared" si="0"/>
        <v>0</v>
      </c>
      <c r="I32" s="29"/>
      <c r="J32" s="29"/>
      <c r="K32" s="84">
        <f>SUM(H32:J32)</f>
        <v>0</v>
      </c>
      <c r="L32" s="84">
        <f>E32*F32</f>
        <v>0</v>
      </c>
      <c r="M32" s="84">
        <f>E32*H32</f>
        <v>0</v>
      </c>
      <c r="N32" s="84">
        <f>I32*E32</f>
        <v>0</v>
      </c>
      <c r="O32" s="84">
        <f>J32*E32</f>
        <v>0</v>
      </c>
      <c r="P32" s="84">
        <f>SUM(M32:O32)</f>
        <v>0</v>
      </c>
    </row>
    <row r="33" spans="1:16" ht="14.25">
      <c r="A33" s="14">
        <v>17</v>
      </c>
      <c r="B33" s="36" t="s">
        <v>33</v>
      </c>
      <c r="C33" s="37"/>
      <c r="D33" s="38" t="s">
        <v>26</v>
      </c>
      <c r="E33" s="46">
        <v>1</v>
      </c>
      <c r="F33" s="28"/>
      <c r="G33" s="29"/>
      <c r="H33" s="28">
        <f t="shared" si="0"/>
        <v>0</v>
      </c>
      <c r="I33" s="29"/>
      <c r="J33" s="29"/>
      <c r="K33" s="84">
        <f t="shared" si="1"/>
        <v>0</v>
      </c>
      <c r="L33" s="84">
        <f t="shared" si="2"/>
        <v>0</v>
      </c>
      <c r="M33" s="84">
        <f t="shared" si="3"/>
        <v>0</v>
      </c>
      <c r="N33" s="84">
        <f t="shared" si="4"/>
        <v>0</v>
      </c>
      <c r="O33" s="84">
        <f t="shared" si="5"/>
        <v>0</v>
      </c>
      <c r="P33" s="84">
        <f t="shared" si="6"/>
        <v>0</v>
      </c>
    </row>
    <row r="34" spans="1:16" ht="14.25">
      <c r="A34" s="14">
        <v>18</v>
      </c>
      <c r="B34" s="40" t="s">
        <v>57</v>
      </c>
      <c r="C34" s="41"/>
      <c r="D34" s="42" t="s">
        <v>26</v>
      </c>
      <c r="E34" s="46">
        <v>1</v>
      </c>
      <c r="F34" s="28"/>
      <c r="G34" s="29"/>
      <c r="H34" s="28">
        <f t="shared" si="0"/>
        <v>0</v>
      </c>
      <c r="I34" s="29"/>
      <c r="J34" s="29"/>
      <c r="K34" s="84">
        <f t="shared" si="1"/>
        <v>0</v>
      </c>
      <c r="L34" s="84">
        <f t="shared" si="2"/>
        <v>0</v>
      </c>
      <c r="M34" s="84">
        <f t="shared" si="3"/>
        <v>0</v>
      </c>
      <c r="N34" s="84">
        <f t="shared" si="4"/>
        <v>0</v>
      </c>
      <c r="O34" s="84">
        <f t="shared" si="5"/>
        <v>0</v>
      </c>
      <c r="P34" s="84">
        <f t="shared" si="6"/>
        <v>0</v>
      </c>
    </row>
    <row r="35" spans="1:16" ht="14.25">
      <c r="A35" s="14">
        <v>19</v>
      </c>
      <c r="B35" s="36" t="s">
        <v>40</v>
      </c>
      <c r="C35" s="37"/>
      <c r="D35" s="38" t="s">
        <v>20</v>
      </c>
      <c r="E35" s="46">
        <f>E17+E18+E19+E20+E21</f>
        <v>375</v>
      </c>
      <c r="F35" s="28"/>
      <c r="G35" s="29"/>
      <c r="H35" s="28">
        <f t="shared" si="0"/>
        <v>0</v>
      </c>
      <c r="I35" s="29"/>
      <c r="J35" s="29"/>
      <c r="K35" s="84">
        <f t="shared" si="1"/>
        <v>0</v>
      </c>
      <c r="L35" s="84">
        <f t="shared" si="2"/>
        <v>0</v>
      </c>
      <c r="M35" s="84">
        <f t="shared" si="3"/>
        <v>0</v>
      </c>
      <c r="N35" s="84">
        <f t="shared" si="4"/>
        <v>0</v>
      </c>
      <c r="O35" s="84">
        <f t="shared" si="5"/>
        <v>0</v>
      </c>
      <c r="P35" s="84">
        <f t="shared" si="6"/>
        <v>0</v>
      </c>
    </row>
    <row r="36" spans="1:16" ht="14.25">
      <c r="A36" s="42">
        <v>20</v>
      </c>
      <c r="B36" s="88" t="s">
        <v>83</v>
      </c>
      <c r="C36" s="88"/>
      <c r="D36" s="16" t="s">
        <v>52</v>
      </c>
      <c r="E36" s="16">
        <v>1</v>
      </c>
      <c r="F36" s="28"/>
      <c r="G36" s="29"/>
      <c r="H36" s="28">
        <f t="shared" si="0"/>
        <v>0</v>
      </c>
      <c r="I36" s="29"/>
      <c r="J36" s="29"/>
      <c r="K36" s="84">
        <f t="shared" si="1"/>
        <v>0</v>
      </c>
      <c r="L36" s="84">
        <f t="shared" si="2"/>
        <v>0</v>
      </c>
      <c r="M36" s="84">
        <f t="shared" si="3"/>
        <v>0</v>
      </c>
      <c r="N36" s="84">
        <f t="shared" si="4"/>
        <v>0</v>
      </c>
      <c r="O36" s="84">
        <f t="shared" si="5"/>
        <v>0</v>
      </c>
      <c r="P36" s="84">
        <f>SUM(M36:O36)</f>
        <v>0</v>
      </c>
    </row>
    <row r="37" spans="1:16" ht="14.25">
      <c r="A37" s="42"/>
      <c r="B37" s="89" t="s">
        <v>84</v>
      </c>
      <c r="C37" s="37"/>
      <c r="D37" s="38"/>
      <c r="E37" s="39"/>
      <c r="F37" s="28"/>
      <c r="G37" s="29"/>
      <c r="H37" s="28"/>
      <c r="I37" s="29"/>
      <c r="J37" s="29"/>
      <c r="K37" s="84"/>
      <c r="L37" s="84"/>
      <c r="M37" s="84"/>
      <c r="N37" s="84"/>
      <c r="O37" s="84"/>
      <c r="P37" s="84"/>
    </row>
    <row r="38" spans="1:16" ht="14.25">
      <c r="A38" s="42">
        <v>1</v>
      </c>
      <c r="B38" s="49" t="s">
        <v>18</v>
      </c>
      <c r="C38" s="86" t="s">
        <v>19</v>
      </c>
      <c r="D38" s="51" t="s">
        <v>20</v>
      </c>
      <c r="E38" s="46">
        <v>286</v>
      </c>
      <c r="F38" s="28"/>
      <c r="G38" s="29"/>
      <c r="H38" s="28">
        <f t="shared" si="0"/>
        <v>0</v>
      </c>
      <c r="I38" s="29"/>
      <c r="J38" s="29"/>
      <c r="K38" s="84">
        <f aca="true" t="shared" si="7" ref="K38:K52">SUM(H38:J38)</f>
        <v>0</v>
      </c>
      <c r="L38" s="84">
        <f t="shared" si="2"/>
        <v>0</v>
      </c>
      <c r="M38" s="84">
        <f t="shared" si="3"/>
        <v>0</v>
      </c>
      <c r="N38" s="84">
        <f t="shared" si="4"/>
        <v>0</v>
      </c>
      <c r="O38" s="84">
        <f t="shared" si="5"/>
        <v>0</v>
      </c>
      <c r="P38" s="84">
        <f t="shared" si="6"/>
        <v>0</v>
      </c>
    </row>
    <row r="39" spans="1:16" ht="14.25">
      <c r="A39" s="42">
        <v>2</v>
      </c>
      <c r="B39" s="49" t="s">
        <v>21</v>
      </c>
      <c r="C39" s="86" t="s">
        <v>22</v>
      </c>
      <c r="D39" s="51" t="s">
        <v>20</v>
      </c>
      <c r="E39" s="46">
        <v>282</v>
      </c>
      <c r="F39" s="28"/>
      <c r="G39" s="29"/>
      <c r="H39" s="28">
        <f t="shared" si="0"/>
        <v>0</v>
      </c>
      <c r="I39" s="29"/>
      <c r="J39" s="29"/>
      <c r="K39" s="84">
        <f t="shared" si="7"/>
        <v>0</v>
      </c>
      <c r="L39" s="84">
        <f t="shared" si="2"/>
        <v>0</v>
      </c>
      <c r="M39" s="84">
        <f t="shared" si="3"/>
        <v>0</v>
      </c>
      <c r="N39" s="84">
        <f t="shared" si="4"/>
        <v>0</v>
      </c>
      <c r="O39" s="84">
        <f t="shared" si="5"/>
        <v>0</v>
      </c>
      <c r="P39" s="84">
        <f t="shared" si="6"/>
        <v>0</v>
      </c>
    </row>
    <row r="40" spans="1:16" ht="14.25">
      <c r="A40" s="42">
        <v>3</v>
      </c>
      <c r="B40" s="49" t="s">
        <v>23</v>
      </c>
      <c r="C40" s="86" t="s">
        <v>24</v>
      </c>
      <c r="D40" s="51" t="s">
        <v>20</v>
      </c>
      <c r="E40" s="46">
        <v>224</v>
      </c>
      <c r="F40" s="28"/>
      <c r="G40" s="29"/>
      <c r="H40" s="28">
        <f t="shared" si="0"/>
        <v>0</v>
      </c>
      <c r="I40" s="29"/>
      <c r="J40" s="29"/>
      <c r="K40" s="84">
        <f t="shared" si="7"/>
        <v>0</v>
      </c>
      <c r="L40" s="84">
        <f t="shared" si="2"/>
        <v>0</v>
      </c>
      <c r="M40" s="84">
        <f t="shared" si="3"/>
        <v>0</v>
      </c>
      <c r="N40" s="84">
        <f t="shared" si="4"/>
        <v>0</v>
      </c>
      <c r="O40" s="84">
        <f t="shared" si="5"/>
        <v>0</v>
      </c>
      <c r="P40" s="84">
        <f t="shared" si="6"/>
        <v>0</v>
      </c>
    </row>
    <row r="41" spans="1:16" ht="14.25">
      <c r="A41" s="42">
        <v>4</v>
      </c>
      <c r="B41" s="36" t="s">
        <v>25</v>
      </c>
      <c r="C41" s="90"/>
      <c r="D41" s="38" t="s">
        <v>26</v>
      </c>
      <c r="E41" s="39">
        <v>1</v>
      </c>
      <c r="F41" s="28"/>
      <c r="G41" s="29"/>
      <c r="H41" s="28">
        <f t="shared" si="0"/>
        <v>0</v>
      </c>
      <c r="I41" s="29"/>
      <c r="J41" s="29"/>
      <c r="K41" s="84">
        <f t="shared" si="7"/>
        <v>0</v>
      </c>
      <c r="L41" s="84">
        <f t="shared" si="2"/>
        <v>0</v>
      </c>
      <c r="M41" s="84">
        <f t="shared" si="3"/>
        <v>0</v>
      </c>
      <c r="N41" s="84">
        <f t="shared" si="4"/>
        <v>0</v>
      </c>
      <c r="O41" s="84">
        <f t="shared" si="5"/>
        <v>0</v>
      </c>
      <c r="P41" s="84">
        <f t="shared" si="6"/>
        <v>0</v>
      </c>
    </row>
    <row r="42" spans="1:16" ht="14.25">
      <c r="A42" s="42">
        <v>5</v>
      </c>
      <c r="B42" s="47" t="s">
        <v>27</v>
      </c>
      <c r="C42" s="37"/>
      <c r="D42" s="38" t="s">
        <v>20</v>
      </c>
      <c r="E42" s="39">
        <v>58</v>
      </c>
      <c r="F42" s="28"/>
      <c r="G42" s="29"/>
      <c r="H42" s="28">
        <f t="shared" si="0"/>
        <v>0</v>
      </c>
      <c r="I42" s="29"/>
      <c r="J42" s="29"/>
      <c r="K42" s="84">
        <f t="shared" si="7"/>
        <v>0</v>
      </c>
      <c r="L42" s="84">
        <f t="shared" si="2"/>
        <v>0</v>
      </c>
      <c r="M42" s="84">
        <f t="shared" si="3"/>
        <v>0</v>
      </c>
      <c r="N42" s="84">
        <f t="shared" si="4"/>
        <v>0</v>
      </c>
      <c r="O42" s="84">
        <f t="shared" si="5"/>
        <v>0</v>
      </c>
      <c r="P42" s="84">
        <f t="shared" si="6"/>
        <v>0</v>
      </c>
    </row>
    <row r="43" spans="1:16" ht="14.25">
      <c r="A43" s="42">
        <v>6</v>
      </c>
      <c r="B43" s="47" t="s">
        <v>28</v>
      </c>
      <c r="C43" s="37"/>
      <c r="D43" s="38" t="s">
        <v>20</v>
      </c>
      <c r="E43" s="39">
        <v>282</v>
      </c>
      <c r="F43" s="28"/>
      <c r="G43" s="29"/>
      <c r="H43" s="28">
        <f t="shared" si="0"/>
        <v>0</v>
      </c>
      <c r="I43" s="29"/>
      <c r="J43" s="29"/>
      <c r="K43" s="84">
        <f t="shared" si="7"/>
        <v>0</v>
      </c>
      <c r="L43" s="84">
        <f t="shared" si="2"/>
        <v>0</v>
      </c>
      <c r="M43" s="84">
        <f t="shared" si="3"/>
        <v>0</v>
      </c>
      <c r="N43" s="84">
        <f t="shared" si="4"/>
        <v>0</v>
      </c>
      <c r="O43" s="84">
        <f t="shared" si="5"/>
        <v>0</v>
      </c>
      <c r="P43" s="84">
        <f t="shared" si="6"/>
        <v>0</v>
      </c>
    </row>
    <row r="44" spans="1:16" ht="14.25">
      <c r="A44" s="42">
        <v>7</v>
      </c>
      <c r="B44" s="47" t="s">
        <v>29</v>
      </c>
      <c r="C44" s="37"/>
      <c r="D44" s="38" t="s">
        <v>20</v>
      </c>
      <c r="E44" s="39">
        <v>224</v>
      </c>
      <c r="F44" s="28"/>
      <c r="G44" s="29"/>
      <c r="H44" s="28">
        <f t="shared" si="0"/>
        <v>0</v>
      </c>
      <c r="I44" s="29"/>
      <c r="J44" s="29"/>
      <c r="K44" s="84">
        <f t="shared" si="7"/>
        <v>0</v>
      </c>
      <c r="L44" s="84">
        <f t="shared" si="2"/>
        <v>0</v>
      </c>
      <c r="M44" s="84">
        <f t="shared" si="3"/>
        <v>0</v>
      </c>
      <c r="N44" s="84">
        <f t="shared" si="4"/>
        <v>0</v>
      </c>
      <c r="O44" s="84">
        <f t="shared" si="5"/>
        <v>0</v>
      </c>
      <c r="P44" s="84">
        <f t="shared" si="6"/>
        <v>0</v>
      </c>
    </row>
    <row r="45" spans="1:16" ht="14.25">
      <c r="A45" s="42">
        <v>8</v>
      </c>
      <c r="B45" s="36" t="s">
        <v>81</v>
      </c>
      <c r="C45" s="37" t="s">
        <v>19</v>
      </c>
      <c r="D45" s="38" t="s">
        <v>31</v>
      </c>
      <c r="E45" s="39">
        <v>186</v>
      </c>
      <c r="F45" s="28"/>
      <c r="G45" s="29"/>
      <c r="H45" s="28">
        <f t="shared" si="0"/>
        <v>0</v>
      </c>
      <c r="I45" s="29"/>
      <c r="J45" s="29"/>
      <c r="K45" s="84">
        <f t="shared" si="7"/>
        <v>0</v>
      </c>
      <c r="L45" s="84">
        <f t="shared" si="2"/>
        <v>0</v>
      </c>
      <c r="M45" s="84">
        <f t="shared" si="3"/>
        <v>0</v>
      </c>
      <c r="N45" s="84">
        <f t="shared" si="4"/>
        <v>0</v>
      </c>
      <c r="O45" s="84">
        <f t="shared" si="5"/>
        <v>0</v>
      </c>
      <c r="P45" s="84">
        <f t="shared" si="6"/>
        <v>0</v>
      </c>
    </row>
    <row r="46" spans="1:16" ht="14.25">
      <c r="A46" s="42">
        <v>9</v>
      </c>
      <c r="B46" s="36" t="s">
        <v>85</v>
      </c>
      <c r="C46" s="37"/>
      <c r="D46" s="38" t="s">
        <v>31</v>
      </c>
      <c r="E46" s="39">
        <v>152</v>
      </c>
      <c r="F46" s="28"/>
      <c r="G46" s="29"/>
      <c r="H46" s="28">
        <f t="shared" si="0"/>
        <v>0</v>
      </c>
      <c r="I46" s="29"/>
      <c r="J46" s="29"/>
      <c r="K46" s="84">
        <f t="shared" si="7"/>
        <v>0</v>
      </c>
      <c r="L46" s="84">
        <f t="shared" si="2"/>
        <v>0</v>
      </c>
      <c r="M46" s="84">
        <f t="shared" si="3"/>
        <v>0</v>
      </c>
      <c r="N46" s="84">
        <f t="shared" si="4"/>
        <v>0</v>
      </c>
      <c r="O46" s="84">
        <f t="shared" si="5"/>
        <v>0</v>
      </c>
      <c r="P46" s="84">
        <f t="shared" si="6"/>
        <v>0</v>
      </c>
    </row>
    <row r="47" spans="1:16" ht="14.25">
      <c r="A47" s="42">
        <v>10</v>
      </c>
      <c r="B47" s="36" t="s">
        <v>33</v>
      </c>
      <c r="C47" s="37"/>
      <c r="D47" s="38" t="s">
        <v>26</v>
      </c>
      <c r="E47" s="39">
        <v>1</v>
      </c>
      <c r="F47" s="28"/>
      <c r="G47" s="29"/>
      <c r="H47" s="28">
        <f t="shared" si="0"/>
        <v>0</v>
      </c>
      <c r="I47" s="29"/>
      <c r="J47" s="29"/>
      <c r="K47" s="84">
        <f t="shared" si="7"/>
        <v>0</v>
      </c>
      <c r="L47" s="84">
        <f t="shared" si="2"/>
        <v>0</v>
      </c>
      <c r="M47" s="84">
        <f t="shared" si="3"/>
        <v>0</v>
      </c>
      <c r="N47" s="84">
        <f t="shared" si="4"/>
        <v>0</v>
      </c>
      <c r="O47" s="84">
        <f t="shared" si="5"/>
        <v>0</v>
      </c>
      <c r="P47" s="84">
        <f t="shared" si="6"/>
        <v>0</v>
      </c>
    </row>
    <row r="48" spans="1:16" ht="14.25">
      <c r="A48" s="42">
        <v>11</v>
      </c>
      <c r="B48" s="40" t="s">
        <v>57</v>
      </c>
      <c r="C48" s="41"/>
      <c r="D48" s="42" t="s">
        <v>26</v>
      </c>
      <c r="E48" s="39">
        <v>1</v>
      </c>
      <c r="F48" s="28"/>
      <c r="G48" s="29"/>
      <c r="H48" s="28">
        <f t="shared" si="0"/>
        <v>0</v>
      </c>
      <c r="I48" s="29"/>
      <c r="J48" s="29"/>
      <c r="K48" s="84">
        <f t="shared" si="7"/>
        <v>0</v>
      </c>
      <c r="L48" s="84">
        <f t="shared" si="2"/>
        <v>0</v>
      </c>
      <c r="M48" s="84">
        <f t="shared" si="3"/>
        <v>0</v>
      </c>
      <c r="N48" s="84">
        <f t="shared" si="4"/>
        <v>0</v>
      </c>
      <c r="O48" s="84">
        <f t="shared" si="5"/>
        <v>0</v>
      </c>
      <c r="P48" s="84">
        <f t="shared" si="6"/>
        <v>0</v>
      </c>
    </row>
    <row r="49" spans="1:16" ht="14.25">
      <c r="A49" s="42">
        <v>12</v>
      </c>
      <c r="B49" s="91" t="s">
        <v>86</v>
      </c>
      <c r="C49" s="92"/>
      <c r="D49" s="93" t="s">
        <v>37</v>
      </c>
      <c r="E49" s="94">
        <v>152</v>
      </c>
      <c r="F49" s="28"/>
      <c r="G49" s="29"/>
      <c r="H49" s="28">
        <f t="shared" si="0"/>
        <v>0</v>
      </c>
      <c r="I49" s="29"/>
      <c r="J49" s="29"/>
      <c r="K49" s="84">
        <f t="shared" si="7"/>
        <v>0</v>
      </c>
      <c r="L49" s="84">
        <f t="shared" si="2"/>
        <v>0</v>
      </c>
      <c r="M49" s="84">
        <f t="shared" si="3"/>
        <v>0</v>
      </c>
      <c r="N49" s="84">
        <f t="shared" si="4"/>
        <v>0</v>
      </c>
      <c r="O49" s="84">
        <f t="shared" si="5"/>
        <v>0</v>
      </c>
      <c r="P49" s="84">
        <f t="shared" si="6"/>
        <v>0</v>
      </c>
    </row>
    <row r="50" spans="1:16" ht="14.25">
      <c r="A50" s="42">
        <v>13</v>
      </c>
      <c r="B50" s="43" t="s">
        <v>39</v>
      </c>
      <c r="C50" s="41"/>
      <c r="D50" s="42" t="s">
        <v>37</v>
      </c>
      <c r="E50" s="39">
        <v>152</v>
      </c>
      <c r="F50" s="28"/>
      <c r="G50" s="29"/>
      <c r="H50" s="28">
        <f t="shared" si="0"/>
        <v>0</v>
      </c>
      <c r="I50" s="29"/>
      <c r="J50" s="29"/>
      <c r="K50" s="84">
        <f t="shared" si="7"/>
        <v>0</v>
      </c>
      <c r="L50" s="84">
        <f t="shared" si="2"/>
        <v>0</v>
      </c>
      <c r="M50" s="84">
        <f t="shared" si="3"/>
        <v>0</v>
      </c>
      <c r="N50" s="84">
        <f t="shared" si="4"/>
        <v>0</v>
      </c>
      <c r="O50" s="84">
        <f t="shared" si="5"/>
        <v>0</v>
      </c>
      <c r="P50" s="84">
        <f t="shared" si="6"/>
        <v>0</v>
      </c>
    </row>
    <row r="51" spans="1:16" ht="14.25">
      <c r="A51" s="42">
        <v>14</v>
      </c>
      <c r="B51" s="36" t="s">
        <v>87</v>
      </c>
      <c r="C51" s="37"/>
      <c r="D51" s="38" t="s">
        <v>20</v>
      </c>
      <c r="E51" s="95">
        <f>E38+E39+E40</f>
        <v>792</v>
      </c>
      <c r="F51" s="28"/>
      <c r="G51" s="29"/>
      <c r="H51" s="28">
        <f t="shared" si="0"/>
        <v>0</v>
      </c>
      <c r="I51" s="29"/>
      <c r="J51" s="29"/>
      <c r="K51" s="84">
        <f t="shared" si="7"/>
        <v>0</v>
      </c>
      <c r="L51" s="84">
        <f t="shared" si="2"/>
        <v>0</v>
      </c>
      <c r="M51" s="84">
        <f t="shared" si="3"/>
        <v>0</v>
      </c>
      <c r="N51" s="84">
        <f t="shared" si="4"/>
        <v>0</v>
      </c>
      <c r="O51" s="84">
        <f t="shared" si="5"/>
        <v>0</v>
      </c>
      <c r="P51" s="84">
        <f t="shared" si="6"/>
        <v>0</v>
      </c>
    </row>
    <row r="52" spans="1:16" ht="14.25">
      <c r="A52" s="79">
        <v>15</v>
      </c>
      <c r="B52" s="96" t="s">
        <v>88</v>
      </c>
      <c r="C52" s="96"/>
      <c r="D52" s="79" t="s">
        <v>31</v>
      </c>
      <c r="E52" s="79">
        <v>152</v>
      </c>
      <c r="F52" s="28"/>
      <c r="G52" s="29"/>
      <c r="H52" s="28">
        <f t="shared" si="0"/>
        <v>0</v>
      </c>
      <c r="I52" s="29"/>
      <c r="J52" s="29"/>
      <c r="K52" s="97">
        <f t="shared" si="7"/>
        <v>0</v>
      </c>
      <c r="L52" s="97">
        <f t="shared" si="2"/>
        <v>0</v>
      </c>
      <c r="M52" s="97">
        <f t="shared" si="3"/>
        <v>0</v>
      </c>
      <c r="N52" s="97">
        <f t="shared" si="4"/>
        <v>0</v>
      </c>
      <c r="O52" s="97">
        <f t="shared" si="5"/>
        <v>0</v>
      </c>
      <c r="P52" s="97">
        <f>SUM(M52:O52)</f>
        <v>0</v>
      </c>
    </row>
    <row r="53" spans="1:16" ht="14.25">
      <c r="A53" s="14">
        <v>16</v>
      </c>
      <c r="B53" s="54" t="s">
        <v>41</v>
      </c>
      <c r="C53" s="54"/>
      <c r="D53" s="42" t="s">
        <v>26</v>
      </c>
      <c r="E53" s="14">
        <v>1</v>
      </c>
      <c r="F53" s="28"/>
      <c r="G53" s="29"/>
      <c r="H53" s="28">
        <f t="shared" si="0"/>
        <v>0</v>
      </c>
      <c r="I53" s="29"/>
      <c r="J53" s="29"/>
      <c r="K53" s="29">
        <f>SUM(H53:J53)</f>
        <v>0</v>
      </c>
      <c r="L53" s="29">
        <f>E53*F53</f>
        <v>0</v>
      </c>
      <c r="M53" s="29">
        <f>E53*H53</f>
        <v>0</v>
      </c>
      <c r="N53" s="29">
        <f>I53*E53</f>
        <v>0</v>
      </c>
      <c r="O53" s="29">
        <f>J53*E53</f>
        <v>0</v>
      </c>
      <c r="P53" s="29">
        <f>SUM(M53:O53)</f>
        <v>0</v>
      </c>
    </row>
    <row r="54" spans="1:16" ht="14.25">
      <c r="A54" s="98"/>
      <c r="B54" s="99" t="s">
        <v>89</v>
      </c>
      <c r="C54" s="100"/>
      <c r="D54" s="98"/>
      <c r="E54" s="98"/>
      <c r="F54" s="28"/>
      <c r="G54" s="29"/>
      <c r="H54" s="28"/>
      <c r="I54" s="29"/>
      <c r="J54" s="29"/>
      <c r="K54" s="101"/>
      <c r="L54" s="101"/>
      <c r="M54" s="101"/>
      <c r="N54" s="101"/>
      <c r="O54" s="101"/>
      <c r="P54" s="101"/>
    </row>
    <row r="55" spans="1:16" ht="14.25">
      <c r="A55" s="14">
        <v>1</v>
      </c>
      <c r="B55" s="49" t="s">
        <v>90</v>
      </c>
      <c r="C55" s="86" t="s">
        <v>19</v>
      </c>
      <c r="D55" s="51" t="s">
        <v>20</v>
      </c>
      <c r="E55" s="51">
        <v>55</v>
      </c>
      <c r="F55" s="28"/>
      <c r="G55" s="29"/>
      <c r="H55" s="28">
        <f t="shared" si="0"/>
        <v>0</v>
      </c>
      <c r="I55" s="29"/>
      <c r="J55" s="29"/>
      <c r="K55" s="84">
        <f aca="true" t="shared" si="8" ref="K55:K93">SUM(H55:J55)</f>
        <v>0</v>
      </c>
      <c r="L55" s="84">
        <f t="shared" si="2"/>
        <v>0</v>
      </c>
      <c r="M55" s="84">
        <f t="shared" si="3"/>
        <v>0</v>
      </c>
      <c r="N55" s="84">
        <f t="shared" si="4"/>
        <v>0</v>
      </c>
      <c r="O55" s="84">
        <f t="shared" si="5"/>
        <v>0</v>
      </c>
      <c r="P55" s="84">
        <f t="shared" si="6"/>
        <v>0</v>
      </c>
    </row>
    <row r="56" spans="1:16" ht="14.25">
      <c r="A56" s="14">
        <v>2</v>
      </c>
      <c r="B56" s="49" t="s">
        <v>68</v>
      </c>
      <c r="C56" s="86" t="s">
        <v>22</v>
      </c>
      <c r="D56" s="51" t="s">
        <v>20</v>
      </c>
      <c r="E56" s="51">
        <v>243</v>
      </c>
      <c r="F56" s="28"/>
      <c r="G56" s="29"/>
      <c r="H56" s="28">
        <f t="shared" si="0"/>
        <v>0</v>
      </c>
      <c r="I56" s="29"/>
      <c r="J56" s="29"/>
      <c r="K56" s="84">
        <f t="shared" si="8"/>
        <v>0</v>
      </c>
      <c r="L56" s="84">
        <f t="shared" si="2"/>
        <v>0</v>
      </c>
      <c r="M56" s="84">
        <f t="shared" si="3"/>
        <v>0</v>
      </c>
      <c r="N56" s="84">
        <f t="shared" si="4"/>
        <v>0</v>
      </c>
      <c r="O56" s="84">
        <f t="shared" si="5"/>
        <v>0</v>
      </c>
      <c r="P56" s="84">
        <f t="shared" si="6"/>
        <v>0</v>
      </c>
    </row>
    <row r="57" spans="1:16" ht="14.25">
      <c r="A57" s="14">
        <v>3</v>
      </c>
      <c r="B57" s="23" t="s">
        <v>69</v>
      </c>
      <c r="C57" s="86" t="s">
        <v>24</v>
      </c>
      <c r="D57" s="51" t="s">
        <v>20</v>
      </c>
      <c r="E57" s="51">
        <v>86</v>
      </c>
      <c r="F57" s="28"/>
      <c r="G57" s="29"/>
      <c r="H57" s="28">
        <f t="shared" si="0"/>
        <v>0</v>
      </c>
      <c r="I57" s="29"/>
      <c r="J57" s="29"/>
      <c r="K57" s="84">
        <f t="shared" si="8"/>
        <v>0</v>
      </c>
      <c r="L57" s="84">
        <f t="shared" si="2"/>
        <v>0</v>
      </c>
      <c r="M57" s="84">
        <f t="shared" si="3"/>
        <v>0</v>
      </c>
      <c r="N57" s="84">
        <f t="shared" si="4"/>
        <v>0</v>
      </c>
      <c r="O57" s="84">
        <f t="shared" si="5"/>
        <v>0</v>
      </c>
      <c r="P57" s="84">
        <f t="shared" si="6"/>
        <v>0</v>
      </c>
    </row>
    <row r="58" spans="1:16" ht="14.25">
      <c r="A58" s="14">
        <v>4</v>
      </c>
      <c r="B58" s="49" t="s">
        <v>70</v>
      </c>
      <c r="C58" s="86" t="s">
        <v>71</v>
      </c>
      <c r="D58" s="51" t="s">
        <v>20</v>
      </c>
      <c r="E58" s="51">
        <v>191</v>
      </c>
      <c r="F58" s="28"/>
      <c r="G58" s="29"/>
      <c r="H58" s="28">
        <f t="shared" si="0"/>
        <v>0</v>
      </c>
      <c r="I58" s="29"/>
      <c r="J58" s="29"/>
      <c r="K58" s="84">
        <f t="shared" si="8"/>
        <v>0</v>
      </c>
      <c r="L58" s="84">
        <f t="shared" si="2"/>
        <v>0</v>
      </c>
      <c r="M58" s="84">
        <f t="shared" si="3"/>
        <v>0</v>
      </c>
      <c r="N58" s="84">
        <f t="shared" si="4"/>
        <v>0</v>
      </c>
      <c r="O58" s="84">
        <f t="shared" si="5"/>
        <v>0</v>
      </c>
      <c r="P58" s="84">
        <f t="shared" si="6"/>
        <v>0</v>
      </c>
    </row>
    <row r="59" spans="1:16" ht="14.25">
      <c r="A59" s="14">
        <v>5</v>
      </c>
      <c r="B59" s="23" t="s">
        <v>72</v>
      </c>
      <c r="C59" s="86" t="s">
        <v>73</v>
      </c>
      <c r="D59" s="51" t="s">
        <v>20</v>
      </c>
      <c r="E59" s="51">
        <v>36</v>
      </c>
      <c r="F59" s="28"/>
      <c r="G59" s="29"/>
      <c r="H59" s="28">
        <f t="shared" si="0"/>
        <v>0</v>
      </c>
      <c r="I59" s="29"/>
      <c r="J59" s="29"/>
      <c r="K59" s="84">
        <f t="shared" si="8"/>
        <v>0</v>
      </c>
      <c r="L59" s="84">
        <f t="shared" si="2"/>
        <v>0</v>
      </c>
      <c r="M59" s="84">
        <f t="shared" si="3"/>
        <v>0</v>
      </c>
      <c r="N59" s="84">
        <f t="shared" si="4"/>
        <v>0</v>
      </c>
      <c r="O59" s="84">
        <f t="shared" si="5"/>
        <v>0</v>
      </c>
      <c r="P59" s="84">
        <f t="shared" si="6"/>
        <v>0</v>
      </c>
    </row>
    <row r="60" spans="1:16" ht="14.25">
      <c r="A60" s="14">
        <v>6</v>
      </c>
      <c r="B60" s="23" t="s">
        <v>74</v>
      </c>
      <c r="C60" s="86" t="s">
        <v>75</v>
      </c>
      <c r="D60" s="51" t="s">
        <v>20</v>
      </c>
      <c r="E60" s="51">
        <v>51</v>
      </c>
      <c r="F60" s="28"/>
      <c r="G60" s="29"/>
      <c r="H60" s="28">
        <f t="shared" si="0"/>
        <v>0</v>
      </c>
      <c r="I60" s="29"/>
      <c r="J60" s="29"/>
      <c r="K60" s="84">
        <f t="shared" si="8"/>
        <v>0</v>
      </c>
      <c r="L60" s="84">
        <f t="shared" si="2"/>
        <v>0</v>
      </c>
      <c r="M60" s="84">
        <f t="shared" si="3"/>
        <v>0</v>
      </c>
      <c r="N60" s="84">
        <f t="shared" si="4"/>
        <v>0</v>
      </c>
      <c r="O60" s="84">
        <f t="shared" si="5"/>
        <v>0</v>
      </c>
      <c r="P60" s="84">
        <f t="shared" si="6"/>
        <v>0</v>
      </c>
    </row>
    <row r="61" spans="1:16" ht="18.75">
      <c r="A61" s="14">
        <v>7</v>
      </c>
      <c r="B61" s="87" t="s">
        <v>76</v>
      </c>
      <c r="C61" s="86"/>
      <c r="D61" s="51" t="s">
        <v>26</v>
      </c>
      <c r="E61" s="51">
        <v>1</v>
      </c>
      <c r="F61" s="28"/>
      <c r="G61" s="29"/>
      <c r="H61" s="28">
        <f t="shared" si="0"/>
        <v>0</v>
      </c>
      <c r="I61" s="29"/>
      <c r="J61" s="29"/>
      <c r="K61" s="84">
        <f t="shared" si="8"/>
        <v>0</v>
      </c>
      <c r="L61" s="84">
        <f t="shared" si="2"/>
        <v>0</v>
      </c>
      <c r="M61" s="84">
        <f t="shared" si="3"/>
        <v>0</v>
      </c>
      <c r="N61" s="84">
        <f t="shared" si="4"/>
        <v>0</v>
      </c>
      <c r="O61" s="84">
        <f t="shared" si="5"/>
        <v>0</v>
      </c>
      <c r="P61" s="84">
        <f t="shared" si="6"/>
        <v>0</v>
      </c>
    </row>
    <row r="62" spans="1:16" ht="14.25">
      <c r="A62" s="14">
        <v>8</v>
      </c>
      <c r="B62" s="47" t="s">
        <v>44</v>
      </c>
      <c r="C62" s="37"/>
      <c r="D62" s="38" t="s">
        <v>20</v>
      </c>
      <c r="E62" s="39">
        <v>55</v>
      </c>
      <c r="F62" s="28"/>
      <c r="G62" s="29"/>
      <c r="H62" s="28">
        <f t="shared" si="0"/>
        <v>0</v>
      </c>
      <c r="I62" s="29"/>
      <c r="J62" s="29"/>
      <c r="K62" s="84">
        <f t="shared" si="8"/>
        <v>0</v>
      </c>
      <c r="L62" s="84">
        <f t="shared" si="2"/>
        <v>0</v>
      </c>
      <c r="M62" s="84">
        <f t="shared" si="3"/>
        <v>0</v>
      </c>
      <c r="N62" s="84">
        <f t="shared" si="4"/>
        <v>0</v>
      </c>
      <c r="O62" s="84">
        <f t="shared" si="5"/>
        <v>0</v>
      </c>
      <c r="P62" s="84">
        <f t="shared" si="6"/>
        <v>0</v>
      </c>
    </row>
    <row r="63" spans="1:16" ht="14.25">
      <c r="A63" s="14">
        <v>9</v>
      </c>
      <c r="B63" s="47" t="s">
        <v>45</v>
      </c>
      <c r="C63" s="37"/>
      <c r="D63" s="38" t="s">
        <v>20</v>
      </c>
      <c r="E63" s="39">
        <v>243</v>
      </c>
      <c r="F63" s="28"/>
      <c r="G63" s="29"/>
      <c r="H63" s="28">
        <f t="shared" si="0"/>
        <v>0</v>
      </c>
      <c r="I63" s="29"/>
      <c r="J63" s="29"/>
      <c r="K63" s="84">
        <f t="shared" si="8"/>
        <v>0</v>
      </c>
      <c r="L63" s="84">
        <f t="shared" si="2"/>
        <v>0</v>
      </c>
      <c r="M63" s="84">
        <f t="shared" si="3"/>
        <v>0</v>
      </c>
      <c r="N63" s="84">
        <f t="shared" si="4"/>
        <v>0</v>
      </c>
      <c r="O63" s="84">
        <f t="shared" si="5"/>
        <v>0</v>
      </c>
      <c r="P63" s="84">
        <f t="shared" si="6"/>
        <v>0</v>
      </c>
    </row>
    <row r="64" spans="1:16" ht="14.25">
      <c r="A64" s="14">
        <v>10</v>
      </c>
      <c r="B64" s="47" t="s">
        <v>91</v>
      </c>
      <c r="C64" s="37"/>
      <c r="D64" s="38" t="s">
        <v>20</v>
      </c>
      <c r="E64" s="39">
        <v>86</v>
      </c>
      <c r="F64" s="28"/>
      <c r="G64" s="29"/>
      <c r="H64" s="28">
        <f t="shared" si="0"/>
        <v>0</v>
      </c>
      <c r="I64" s="29"/>
      <c r="J64" s="29"/>
      <c r="K64" s="84">
        <f t="shared" si="8"/>
        <v>0</v>
      </c>
      <c r="L64" s="84">
        <f t="shared" si="2"/>
        <v>0</v>
      </c>
      <c r="M64" s="84">
        <f t="shared" si="3"/>
        <v>0</v>
      </c>
      <c r="N64" s="84">
        <f t="shared" si="4"/>
        <v>0</v>
      </c>
      <c r="O64" s="84">
        <f t="shared" si="5"/>
        <v>0</v>
      </c>
      <c r="P64" s="84">
        <f t="shared" si="6"/>
        <v>0</v>
      </c>
    </row>
    <row r="65" spans="1:16" ht="14.25">
      <c r="A65" s="14">
        <v>11</v>
      </c>
      <c r="B65" s="47" t="s">
        <v>92</v>
      </c>
      <c r="C65" s="37"/>
      <c r="D65" s="38" t="s">
        <v>20</v>
      </c>
      <c r="E65" s="39">
        <v>191</v>
      </c>
      <c r="F65" s="28"/>
      <c r="G65" s="29"/>
      <c r="H65" s="28">
        <f t="shared" si="0"/>
        <v>0</v>
      </c>
      <c r="I65" s="29"/>
      <c r="J65" s="29"/>
      <c r="K65" s="84">
        <f t="shared" si="8"/>
        <v>0</v>
      </c>
      <c r="L65" s="84">
        <f t="shared" si="2"/>
        <v>0</v>
      </c>
      <c r="M65" s="84">
        <f t="shared" si="3"/>
        <v>0</v>
      </c>
      <c r="N65" s="84">
        <f t="shared" si="4"/>
        <v>0</v>
      </c>
      <c r="O65" s="84">
        <f t="shared" si="5"/>
        <v>0</v>
      </c>
      <c r="P65" s="84">
        <f t="shared" si="6"/>
        <v>0</v>
      </c>
    </row>
    <row r="66" spans="1:16" ht="14.25">
      <c r="A66" s="14">
        <v>12</v>
      </c>
      <c r="B66" s="47" t="s">
        <v>93</v>
      </c>
      <c r="C66" s="37"/>
      <c r="D66" s="38" t="s">
        <v>20</v>
      </c>
      <c r="E66" s="39">
        <v>36</v>
      </c>
      <c r="F66" s="28"/>
      <c r="G66" s="29"/>
      <c r="H66" s="28">
        <f t="shared" si="0"/>
        <v>0</v>
      </c>
      <c r="I66" s="29"/>
      <c r="J66" s="29"/>
      <c r="K66" s="84">
        <f t="shared" si="8"/>
        <v>0</v>
      </c>
      <c r="L66" s="84">
        <f t="shared" si="2"/>
        <v>0</v>
      </c>
      <c r="M66" s="84">
        <f t="shared" si="3"/>
        <v>0</v>
      </c>
      <c r="N66" s="84">
        <f t="shared" si="4"/>
        <v>0</v>
      </c>
      <c r="O66" s="84">
        <f t="shared" si="5"/>
        <v>0</v>
      </c>
      <c r="P66" s="84">
        <f t="shared" si="6"/>
        <v>0</v>
      </c>
    </row>
    <row r="67" spans="1:16" ht="14.25">
      <c r="A67" s="14">
        <v>13</v>
      </c>
      <c r="B67" s="47" t="s">
        <v>94</v>
      </c>
      <c r="C67" s="37"/>
      <c r="D67" s="38" t="s">
        <v>20</v>
      </c>
      <c r="E67" s="39">
        <v>51</v>
      </c>
      <c r="F67" s="28"/>
      <c r="G67" s="29"/>
      <c r="H67" s="28">
        <f t="shared" si="0"/>
        <v>0</v>
      </c>
      <c r="I67" s="29"/>
      <c r="J67" s="29"/>
      <c r="K67" s="84">
        <f t="shared" si="8"/>
        <v>0</v>
      </c>
      <c r="L67" s="84">
        <f t="shared" si="2"/>
        <v>0</v>
      </c>
      <c r="M67" s="84">
        <f t="shared" si="3"/>
        <v>0</v>
      </c>
      <c r="N67" s="84">
        <f t="shared" si="4"/>
        <v>0</v>
      </c>
      <c r="O67" s="84">
        <f t="shared" si="5"/>
        <v>0</v>
      </c>
      <c r="P67" s="84">
        <f t="shared" si="6"/>
        <v>0</v>
      </c>
    </row>
    <row r="68" spans="1:16" ht="14.25">
      <c r="A68" s="14">
        <v>14</v>
      </c>
      <c r="B68" s="36" t="s">
        <v>81</v>
      </c>
      <c r="C68" s="37" t="s">
        <v>19</v>
      </c>
      <c r="D68" s="38" t="s">
        <v>31</v>
      </c>
      <c r="E68" s="39">
        <v>16</v>
      </c>
      <c r="F68" s="28"/>
      <c r="G68" s="29"/>
      <c r="H68" s="28">
        <f t="shared" si="0"/>
        <v>0</v>
      </c>
      <c r="I68" s="29"/>
      <c r="J68" s="29"/>
      <c r="K68" s="84">
        <f t="shared" si="8"/>
        <v>0</v>
      </c>
      <c r="L68" s="84">
        <f t="shared" si="2"/>
        <v>0</v>
      </c>
      <c r="M68" s="84">
        <f t="shared" si="3"/>
        <v>0</v>
      </c>
      <c r="N68" s="84">
        <f t="shared" si="4"/>
        <v>0</v>
      </c>
      <c r="O68" s="84">
        <f t="shared" si="5"/>
        <v>0</v>
      </c>
      <c r="P68" s="84">
        <f t="shared" si="6"/>
        <v>0</v>
      </c>
    </row>
    <row r="69" spans="1:16" ht="14.25">
      <c r="A69" s="14">
        <v>15</v>
      </c>
      <c r="B69" s="36" t="s">
        <v>81</v>
      </c>
      <c r="C69" s="37" t="s">
        <v>22</v>
      </c>
      <c r="D69" s="38" t="s">
        <v>31</v>
      </c>
      <c r="E69" s="39">
        <v>52</v>
      </c>
      <c r="F69" s="28"/>
      <c r="G69" s="29"/>
      <c r="H69" s="28">
        <f t="shared" si="0"/>
        <v>0</v>
      </c>
      <c r="I69" s="29"/>
      <c r="J69" s="29"/>
      <c r="K69" s="84">
        <f t="shared" si="8"/>
        <v>0</v>
      </c>
      <c r="L69" s="84">
        <f t="shared" si="2"/>
        <v>0</v>
      </c>
      <c r="M69" s="84">
        <f t="shared" si="3"/>
        <v>0</v>
      </c>
      <c r="N69" s="84">
        <f t="shared" si="4"/>
        <v>0</v>
      </c>
      <c r="O69" s="84">
        <f t="shared" si="5"/>
        <v>0</v>
      </c>
      <c r="P69" s="84">
        <f t="shared" si="6"/>
        <v>0</v>
      </c>
    </row>
    <row r="70" spans="1:16" ht="14.25">
      <c r="A70" s="14">
        <v>16</v>
      </c>
      <c r="B70" s="36" t="s">
        <v>81</v>
      </c>
      <c r="C70" s="37" t="s">
        <v>24</v>
      </c>
      <c r="D70" s="38" t="s">
        <v>31</v>
      </c>
      <c r="E70" s="39">
        <v>19</v>
      </c>
      <c r="F70" s="28"/>
      <c r="G70" s="29"/>
      <c r="H70" s="28">
        <f t="shared" si="0"/>
        <v>0</v>
      </c>
      <c r="I70" s="29"/>
      <c r="J70" s="29"/>
      <c r="K70" s="84">
        <f t="shared" si="8"/>
        <v>0</v>
      </c>
      <c r="L70" s="84">
        <f t="shared" si="2"/>
        <v>0</v>
      </c>
      <c r="M70" s="84">
        <f t="shared" si="3"/>
        <v>0</v>
      </c>
      <c r="N70" s="84">
        <f t="shared" si="4"/>
        <v>0</v>
      </c>
      <c r="O70" s="84">
        <f t="shared" si="5"/>
        <v>0</v>
      </c>
      <c r="P70" s="84">
        <f t="shared" si="6"/>
        <v>0</v>
      </c>
    </row>
    <row r="71" spans="1:16" ht="14.25">
      <c r="A71" s="14">
        <v>17</v>
      </c>
      <c r="B71" s="36" t="s">
        <v>81</v>
      </c>
      <c r="C71" s="37" t="s">
        <v>71</v>
      </c>
      <c r="D71" s="38" t="s">
        <v>31</v>
      </c>
      <c r="E71" s="39">
        <v>20</v>
      </c>
      <c r="F71" s="28"/>
      <c r="G71" s="29"/>
      <c r="H71" s="28">
        <f t="shared" si="0"/>
        <v>0</v>
      </c>
      <c r="I71" s="29"/>
      <c r="J71" s="29"/>
      <c r="K71" s="84">
        <f t="shared" si="8"/>
        <v>0</v>
      </c>
      <c r="L71" s="84">
        <f t="shared" si="2"/>
        <v>0</v>
      </c>
      <c r="M71" s="84">
        <f t="shared" si="3"/>
        <v>0</v>
      </c>
      <c r="N71" s="84">
        <f t="shared" si="4"/>
        <v>0</v>
      </c>
      <c r="O71" s="84">
        <f t="shared" si="5"/>
        <v>0</v>
      </c>
      <c r="P71" s="84">
        <f t="shared" si="6"/>
        <v>0</v>
      </c>
    </row>
    <row r="72" spans="1:16" ht="14.25">
      <c r="A72" s="14">
        <v>18</v>
      </c>
      <c r="B72" s="36" t="s">
        <v>81</v>
      </c>
      <c r="C72" s="37" t="s">
        <v>73</v>
      </c>
      <c r="D72" s="38" t="s">
        <v>31</v>
      </c>
      <c r="E72" s="39">
        <v>1</v>
      </c>
      <c r="F72" s="28"/>
      <c r="G72" s="29"/>
      <c r="H72" s="28">
        <f t="shared" si="0"/>
        <v>0</v>
      </c>
      <c r="I72" s="29"/>
      <c r="J72" s="29"/>
      <c r="K72" s="84">
        <f t="shared" si="8"/>
        <v>0</v>
      </c>
      <c r="L72" s="84">
        <f t="shared" si="2"/>
        <v>0</v>
      </c>
      <c r="M72" s="84">
        <f t="shared" si="3"/>
        <v>0</v>
      </c>
      <c r="N72" s="84">
        <f t="shared" si="4"/>
        <v>0</v>
      </c>
      <c r="O72" s="84">
        <f t="shared" si="5"/>
        <v>0</v>
      </c>
      <c r="P72" s="84">
        <f t="shared" si="6"/>
        <v>0</v>
      </c>
    </row>
    <row r="73" spans="1:16" ht="14.25">
      <c r="A73" s="14">
        <v>19</v>
      </c>
      <c r="B73" s="36" t="s">
        <v>81</v>
      </c>
      <c r="C73" s="37" t="s">
        <v>75</v>
      </c>
      <c r="D73" s="38" t="s">
        <v>31</v>
      </c>
      <c r="E73" s="39">
        <v>2</v>
      </c>
      <c r="F73" s="28"/>
      <c r="G73" s="29"/>
      <c r="H73" s="28">
        <f t="shared" si="0"/>
        <v>0</v>
      </c>
      <c r="I73" s="29"/>
      <c r="J73" s="29"/>
      <c r="K73" s="84">
        <f>SUM(H73:J73)</f>
        <v>0</v>
      </c>
      <c r="L73" s="84">
        <f>E73*F73</f>
        <v>0</v>
      </c>
      <c r="M73" s="84">
        <f>E73*H73</f>
        <v>0</v>
      </c>
      <c r="N73" s="84">
        <f>I73*E73</f>
        <v>0</v>
      </c>
      <c r="O73" s="84">
        <f>J73*E73</f>
        <v>0</v>
      </c>
      <c r="P73" s="84">
        <f>SUM(M73:O73)</f>
        <v>0</v>
      </c>
    </row>
    <row r="74" spans="1:16" ht="14.25">
      <c r="A74" s="14">
        <v>20</v>
      </c>
      <c r="B74" s="36" t="s">
        <v>95</v>
      </c>
      <c r="C74" s="37" t="s">
        <v>19</v>
      </c>
      <c r="D74" s="38" t="s">
        <v>31</v>
      </c>
      <c r="E74" s="39">
        <v>16</v>
      </c>
      <c r="F74" s="28"/>
      <c r="G74" s="29"/>
      <c r="H74" s="28">
        <f t="shared" si="0"/>
        <v>0</v>
      </c>
      <c r="I74" s="29"/>
      <c r="J74" s="29"/>
      <c r="K74" s="84">
        <f t="shared" si="8"/>
        <v>0</v>
      </c>
      <c r="L74" s="84">
        <f t="shared" si="2"/>
        <v>0</v>
      </c>
      <c r="M74" s="84">
        <f t="shared" si="3"/>
        <v>0</v>
      </c>
      <c r="N74" s="84">
        <f t="shared" si="4"/>
        <v>0</v>
      </c>
      <c r="O74" s="84">
        <f t="shared" si="5"/>
        <v>0</v>
      </c>
      <c r="P74" s="84">
        <f t="shared" si="6"/>
        <v>0</v>
      </c>
    </row>
    <row r="75" spans="1:16" ht="14.25">
      <c r="A75" s="14">
        <v>21</v>
      </c>
      <c r="B75" s="36" t="s">
        <v>95</v>
      </c>
      <c r="C75" s="37" t="s">
        <v>22</v>
      </c>
      <c r="D75" s="38" t="s">
        <v>31</v>
      </c>
      <c r="E75" s="39">
        <v>18</v>
      </c>
      <c r="F75" s="28"/>
      <c r="G75" s="29"/>
      <c r="H75" s="28">
        <f t="shared" si="0"/>
        <v>0</v>
      </c>
      <c r="I75" s="29"/>
      <c r="J75" s="29"/>
      <c r="K75" s="84">
        <f t="shared" si="8"/>
        <v>0</v>
      </c>
      <c r="L75" s="84">
        <f t="shared" si="2"/>
        <v>0</v>
      </c>
      <c r="M75" s="84">
        <f t="shared" si="3"/>
        <v>0</v>
      </c>
      <c r="N75" s="84">
        <f t="shared" si="4"/>
        <v>0</v>
      </c>
      <c r="O75" s="84">
        <f t="shared" si="5"/>
        <v>0</v>
      </c>
      <c r="P75" s="84">
        <f t="shared" si="6"/>
        <v>0</v>
      </c>
    </row>
    <row r="76" spans="1:16" ht="14.25">
      <c r="A76" s="14">
        <v>22</v>
      </c>
      <c r="B76" s="36" t="s">
        <v>33</v>
      </c>
      <c r="C76" s="37"/>
      <c r="D76" s="38" t="s">
        <v>26</v>
      </c>
      <c r="E76" s="39">
        <v>1</v>
      </c>
      <c r="F76" s="28"/>
      <c r="G76" s="29"/>
      <c r="H76" s="28">
        <f t="shared" si="0"/>
        <v>0</v>
      </c>
      <c r="I76" s="29"/>
      <c r="J76" s="29"/>
      <c r="K76" s="84">
        <f t="shared" si="8"/>
        <v>0</v>
      </c>
      <c r="L76" s="84">
        <f t="shared" si="2"/>
        <v>0</v>
      </c>
      <c r="M76" s="84">
        <f t="shared" si="3"/>
        <v>0</v>
      </c>
      <c r="N76" s="84">
        <f t="shared" si="4"/>
        <v>0</v>
      </c>
      <c r="O76" s="84">
        <f t="shared" si="5"/>
        <v>0</v>
      </c>
      <c r="P76" s="84">
        <f t="shared" si="6"/>
        <v>0</v>
      </c>
    </row>
    <row r="77" spans="1:16" ht="14.25">
      <c r="A77" s="14">
        <v>23</v>
      </c>
      <c r="B77" s="40" t="s">
        <v>57</v>
      </c>
      <c r="C77" s="41"/>
      <c r="D77" s="42" t="s">
        <v>26</v>
      </c>
      <c r="E77" s="39">
        <v>1</v>
      </c>
      <c r="F77" s="28"/>
      <c r="G77" s="29"/>
      <c r="H77" s="28">
        <f t="shared" si="0"/>
        <v>0</v>
      </c>
      <c r="I77" s="29"/>
      <c r="J77" s="29"/>
      <c r="K77" s="84">
        <f t="shared" si="8"/>
        <v>0</v>
      </c>
      <c r="L77" s="84">
        <f t="shared" si="2"/>
        <v>0</v>
      </c>
      <c r="M77" s="84">
        <f t="shared" si="3"/>
        <v>0</v>
      </c>
      <c r="N77" s="84">
        <f t="shared" si="4"/>
        <v>0</v>
      </c>
      <c r="O77" s="84">
        <f t="shared" si="5"/>
        <v>0</v>
      </c>
      <c r="P77" s="84">
        <f t="shared" si="6"/>
        <v>0</v>
      </c>
    </row>
    <row r="78" spans="1:16" ht="14.25">
      <c r="A78" s="14">
        <v>24</v>
      </c>
      <c r="B78" s="43" t="s">
        <v>96</v>
      </c>
      <c r="C78" s="41"/>
      <c r="D78" s="42" t="s">
        <v>52</v>
      </c>
      <c r="E78" s="39">
        <v>1</v>
      </c>
      <c r="F78" s="28"/>
      <c r="G78" s="29"/>
      <c r="H78" s="28">
        <f t="shared" si="0"/>
        <v>0</v>
      </c>
      <c r="I78" s="29"/>
      <c r="J78" s="29"/>
      <c r="K78" s="84">
        <f t="shared" si="8"/>
        <v>0</v>
      </c>
      <c r="L78" s="84">
        <f t="shared" si="2"/>
        <v>0</v>
      </c>
      <c r="M78" s="84">
        <f t="shared" si="3"/>
        <v>0</v>
      </c>
      <c r="N78" s="84">
        <f t="shared" si="4"/>
        <v>0</v>
      </c>
      <c r="O78" s="84">
        <f t="shared" si="5"/>
        <v>0</v>
      </c>
      <c r="P78" s="84">
        <f t="shared" si="6"/>
        <v>0</v>
      </c>
    </row>
    <row r="79" spans="1:16" ht="14.25">
      <c r="A79" s="14">
        <v>25</v>
      </c>
      <c r="B79" s="36" t="s">
        <v>40</v>
      </c>
      <c r="C79" s="37"/>
      <c r="D79" s="38" t="s">
        <v>20</v>
      </c>
      <c r="E79" s="39">
        <f>E55+E56+E57+E58+E59+E60</f>
        <v>662</v>
      </c>
      <c r="F79" s="28"/>
      <c r="G79" s="29"/>
      <c r="H79" s="28">
        <f t="shared" si="0"/>
        <v>0</v>
      </c>
      <c r="I79" s="29"/>
      <c r="J79" s="29"/>
      <c r="K79" s="84">
        <f t="shared" si="8"/>
        <v>0</v>
      </c>
      <c r="L79" s="84">
        <f t="shared" si="2"/>
        <v>0</v>
      </c>
      <c r="M79" s="84">
        <f t="shared" si="3"/>
        <v>0</v>
      </c>
      <c r="N79" s="84">
        <f t="shared" si="4"/>
        <v>0</v>
      </c>
      <c r="O79" s="84">
        <f t="shared" si="5"/>
        <v>0</v>
      </c>
      <c r="P79" s="84">
        <f t="shared" si="6"/>
        <v>0</v>
      </c>
    </row>
    <row r="80" spans="1:16" ht="14.25">
      <c r="A80" s="42">
        <v>26</v>
      </c>
      <c r="B80" s="88" t="s">
        <v>97</v>
      </c>
      <c r="C80" s="88"/>
      <c r="D80" s="16" t="s">
        <v>52</v>
      </c>
      <c r="E80" s="16">
        <v>1</v>
      </c>
      <c r="F80" s="28"/>
      <c r="G80" s="29"/>
      <c r="H80" s="28">
        <f t="shared" si="0"/>
        <v>0</v>
      </c>
      <c r="I80" s="29"/>
      <c r="J80" s="29"/>
      <c r="K80" s="84">
        <f t="shared" si="8"/>
        <v>0</v>
      </c>
      <c r="L80" s="84">
        <f t="shared" si="2"/>
        <v>0</v>
      </c>
      <c r="M80" s="84">
        <f t="shared" si="3"/>
        <v>0</v>
      </c>
      <c r="N80" s="84">
        <f t="shared" si="4"/>
        <v>0</v>
      </c>
      <c r="O80" s="84">
        <f t="shared" si="5"/>
        <v>0</v>
      </c>
      <c r="P80" s="84">
        <f>SUM(M80:O80)</f>
        <v>0</v>
      </c>
    </row>
    <row r="81" spans="1:16" ht="14.25">
      <c r="A81" s="42"/>
      <c r="B81" s="45" t="s">
        <v>98</v>
      </c>
      <c r="C81" s="102"/>
      <c r="D81" s="102"/>
      <c r="E81" s="102"/>
      <c r="F81" s="28"/>
      <c r="G81" s="29"/>
      <c r="H81" s="28"/>
      <c r="I81" s="29"/>
      <c r="J81" s="29"/>
      <c r="K81" s="84"/>
      <c r="L81" s="84"/>
      <c r="M81" s="84"/>
      <c r="N81" s="84"/>
      <c r="O81" s="84"/>
      <c r="P81" s="84"/>
    </row>
    <row r="82" spans="1:16" ht="14.25">
      <c r="A82" s="42">
        <v>1</v>
      </c>
      <c r="B82" s="49" t="s">
        <v>18</v>
      </c>
      <c r="C82" s="86" t="s">
        <v>19</v>
      </c>
      <c r="D82" s="51" t="s">
        <v>20</v>
      </c>
      <c r="E82" s="46">
        <v>490</v>
      </c>
      <c r="F82" s="28"/>
      <c r="G82" s="29"/>
      <c r="H82" s="28">
        <f aca="true" t="shared" si="9" ref="H82:H120">ROUND(F82*G82,2)</f>
        <v>0</v>
      </c>
      <c r="I82" s="29"/>
      <c r="J82" s="29"/>
      <c r="K82" s="84">
        <f t="shared" si="8"/>
        <v>0</v>
      </c>
      <c r="L82" s="84">
        <f aca="true" t="shared" si="10" ref="L82:L120">E82*F82</f>
        <v>0</v>
      </c>
      <c r="M82" s="84">
        <f aca="true" t="shared" si="11" ref="M82:M120">E82*H82</f>
        <v>0</v>
      </c>
      <c r="N82" s="84">
        <f aca="true" t="shared" si="12" ref="N82:N120">I82*E82</f>
        <v>0</v>
      </c>
      <c r="O82" s="84">
        <f aca="true" t="shared" si="13" ref="O82:O120">J82*E82</f>
        <v>0</v>
      </c>
      <c r="P82" s="84">
        <f aca="true" t="shared" si="14" ref="P82:P119">SUM(M82:O82)</f>
        <v>0</v>
      </c>
    </row>
    <row r="83" spans="1:16" ht="14.25">
      <c r="A83" s="42">
        <v>2</v>
      </c>
      <c r="B83" s="49" t="s">
        <v>21</v>
      </c>
      <c r="C83" s="86" t="s">
        <v>22</v>
      </c>
      <c r="D83" s="51" t="s">
        <v>20</v>
      </c>
      <c r="E83" s="46">
        <v>560</v>
      </c>
      <c r="F83" s="28"/>
      <c r="G83" s="29"/>
      <c r="H83" s="28">
        <f t="shared" si="9"/>
        <v>0</v>
      </c>
      <c r="I83" s="29"/>
      <c r="J83" s="29"/>
      <c r="K83" s="84">
        <f t="shared" si="8"/>
        <v>0</v>
      </c>
      <c r="L83" s="84">
        <f t="shared" si="10"/>
        <v>0</v>
      </c>
      <c r="M83" s="84">
        <f t="shared" si="11"/>
        <v>0</v>
      </c>
      <c r="N83" s="84">
        <f t="shared" si="12"/>
        <v>0</v>
      </c>
      <c r="O83" s="84">
        <f t="shared" si="13"/>
        <v>0</v>
      </c>
      <c r="P83" s="84">
        <f t="shared" si="14"/>
        <v>0</v>
      </c>
    </row>
    <row r="84" spans="1:16" ht="14.25">
      <c r="A84" s="42">
        <v>3</v>
      </c>
      <c r="B84" s="49" t="s">
        <v>23</v>
      </c>
      <c r="C84" s="86" t="s">
        <v>24</v>
      </c>
      <c r="D84" s="51" t="s">
        <v>20</v>
      </c>
      <c r="E84" s="46">
        <v>278</v>
      </c>
      <c r="F84" s="28"/>
      <c r="G84" s="29"/>
      <c r="H84" s="28">
        <f t="shared" si="9"/>
        <v>0</v>
      </c>
      <c r="I84" s="29"/>
      <c r="J84" s="29"/>
      <c r="K84" s="84">
        <f t="shared" si="8"/>
        <v>0</v>
      </c>
      <c r="L84" s="84">
        <f t="shared" si="10"/>
        <v>0</v>
      </c>
      <c r="M84" s="84">
        <f t="shared" si="11"/>
        <v>0</v>
      </c>
      <c r="N84" s="84">
        <f t="shared" si="12"/>
        <v>0</v>
      </c>
      <c r="O84" s="84">
        <f t="shared" si="13"/>
        <v>0</v>
      </c>
      <c r="P84" s="84">
        <f t="shared" si="14"/>
        <v>0</v>
      </c>
    </row>
    <row r="85" spans="1:16" ht="14.25">
      <c r="A85" s="42">
        <v>4</v>
      </c>
      <c r="B85" s="36" t="s">
        <v>25</v>
      </c>
      <c r="C85" s="90"/>
      <c r="D85" s="38" t="s">
        <v>26</v>
      </c>
      <c r="E85" s="39">
        <v>1</v>
      </c>
      <c r="F85" s="28"/>
      <c r="G85" s="29"/>
      <c r="H85" s="28">
        <f t="shared" si="9"/>
        <v>0</v>
      </c>
      <c r="I85" s="29"/>
      <c r="J85" s="29"/>
      <c r="K85" s="84">
        <f t="shared" si="8"/>
        <v>0</v>
      </c>
      <c r="L85" s="84">
        <f t="shared" si="10"/>
        <v>0</v>
      </c>
      <c r="M85" s="84">
        <f t="shared" si="11"/>
        <v>0</v>
      </c>
      <c r="N85" s="84">
        <f t="shared" si="12"/>
        <v>0</v>
      </c>
      <c r="O85" s="84">
        <f t="shared" si="13"/>
        <v>0</v>
      </c>
      <c r="P85" s="84">
        <f t="shared" si="14"/>
        <v>0</v>
      </c>
    </row>
    <row r="86" spans="1:16" ht="14.25">
      <c r="A86" s="42">
        <v>5</v>
      </c>
      <c r="B86" s="47" t="s">
        <v>43</v>
      </c>
      <c r="C86" s="37"/>
      <c r="D86" s="38" t="s">
        <v>20</v>
      </c>
      <c r="E86" s="39">
        <v>262</v>
      </c>
      <c r="F86" s="28"/>
      <c r="G86" s="29"/>
      <c r="H86" s="28">
        <f t="shared" si="9"/>
        <v>0</v>
      </c>
      <c r="I86" s="29"/>
      <c r="J86" s="29"/>
      <c r="K86" s="84">
        <f t="shared" si="8"/>
        <v>0</v>
      </c>
      <c r="L86" s="84">
        <f t="shared" si="10"/>
        <v>0</v>
      </c>
      <c r="M86" s="84">
        <f t="shared" si="11"/>
        <v>0</v>
      </c>
      <c r="N86" s="84">
        <f t="shared" si="12"/>
        <v>0</v>
      </c>
      <c r="O86" s="84">
        <f t="shared" si="13"/>
        <v>0</v>
      </c>
      <c r="P86" s="84">
        <f t="shared" si="14"/>
        <v>0</v>
      </c>
    </row>
    <row r="87" spans="1:16" ht="14.25">
      <c r="A87" s="42">
        <v>6</v>
      </c>
      <c r="B87" s="47" t="s">
        <v>44</v>
      </c>
      <c r="C87" s="37"/>
      <c r="D87" s="38" t="s">
        <v>20</v>
      </c>
      <c r="E87" s="39">
        <v>560</v>
      </c>
      <c r="F87" s="28"/>
      <c r="G87" s="29"/>
      <c r="H87" s="28">
        <f t="shared" si="9"/>
        <v>0</v>
      </c>
      <c r="I87" s="29"/>
      <c r="J87" s="29"/>
      <c r="K87" s="84">
        <f t="shared" si="8"/>
        <v>0</v>
      </c>
      <c r="L87" s="84">
        <f t="shared" si="10"/>
        <v>0</v>
      </c>
      <c r="M87" s="84">
        <f t="shared" si="11"/>
        <v>0</v>
      </c>
      <c r="N87" s="84">
        <f t="shared" si="12"/>
        <v>0</v>
      </c>
      <c r="O87" s="84">
        <f t="shared" si="13"/>
        <v>0</v>
      </c>
      <c r="P87" s="84">
        <f t="shared" si="14"/>
        <v>0</v>
      </c>
    </row>
    <row r="88" spans="1:16" ht="14.25">
      <c r="A88" s="42">
        <v>7</v>
      </c>
      <c r="B88" s="47" t="s">
        <v>45</v>
      </c>
      <c r="C88" s="37"/>
      <c r="D88" s="38" t="s">
        <v>20</v>
      </c>
      <c r="E88" s="39">
        <v>278</v>
      </c>
      <c r="F88" s="28"/>
      <c r="G88" s="29"/>
      <c r="H88" s="28">
        <f t="shared" si="9"/>
        <v>0</v>
      </c>
      <c r="I88" s="29"/>
      <c r="J88" s="29"/>
      <c r="K88" s="84">
        <f t="shared" si="8"/>
        <v>0</v>
      </c>
      <c r="L88" s="84">
        <f t="shared" si="10"/>
        <v>0</v>
      </c>
      <c r="M88" s="84">
        <f t="shared" si="11"/>
        <v>0</v>
      </c>
      <c r="N88" s="84">
        <f t="shared" si="12"/>
        <v>0</v>
      </c>
      <c r="O88" s="84">
        <f t="shared" si="13"/>
        <v>0</v>
      </c>
      <c r="P88" s="84">
        <f t="shared" si="14"/>
        <v>0</v>
      </c>
    </row>
    <row r="89" spans="1:16" ht="14.25">
      <c r="A89" s="42">
        <v>8</v>
      </c>
      <c r="B89" s="36" t="s">
        <v>81</v>
      </c>
      <c r="C89" s="37" t="s">
        <v>19</v>
      </c>
      <c r="D89" s="38" t="s">
        <v>31</v>
      </c>
      <c r="E89" s="39">
        <v>196</v>
      </c>
      <c r="F89" s="28"/>
      <c r="G89" s="29"/>
      <c r="H89" s="28">
        <f t="shared" si="9"/>
        <v>0</v>
      </c>
      <c r="I89" s="29"/>
      <c r="J89" s="29"/>
      <c r="K89" s="84">
        <f t="shared" si="8"/>
        <v>0</v>
      </c>
      <c r="L89" s="84">
        <f t="shared" si="10"/>
        <v>0</v>
      </c>
      <c r="M89" s="84">
        <f t="shared" si="11"/>
        <v>0</v>
      </c>
      <c r="N89" s="84">
        <f t="shared" si="12"/>
        <v>0</v>
      </c>
      <c r="O89" s="84">
        <f t="shared" si="13"/>
        <v>0</v>
      </c>
      <c r="P89" s="84">
        <f t="shared" si="14"/>
        <v>0</v>
      </c>
    </row>
    <row r="90" spans="1:16" ht="14.25">
      <c r="A90" s="42">
        <v>9</v>
      </c>
      <c r="B90" s="36" t="s">
        <v>99</v>
      </c>
      <c r="C90" s="37" t="s">
        <v>24</v>
      </c>
      <c r="D90" s="38" t="s">
        <v>31</v>
      </c>
      <c r="E90" s="39">
        <v>76</v>
      </c>
      <c r="F90" s="28"/>
      <c r="G90" s="29"/>
      <c r="H90" s="28">
        <f t="shared" si="9"/>
        <v>0</v>
      </c>
      <c r="I90" s="29"/>
      <c r="J90" s="29"/>
      <c r="K90" s="84">
        <f t="shared" si="8"/>
        <v>0</v>
      </c>
      <c r="L90" s="84">
        <f t="shared" si="10"/>
        <v>0</v>
      </c>
      <c r="M90" s="84">
        <f t="shared" si="11"/>
        <v>0</v>
      </c>
      <c r="N90" s="84">
        <f t="shared" si="12"/>
        <v>0</v>
      </c>
      <c r="O90" s="84">
        <f t="shared" si="13"/>
        <v>0</v>
      </c>
      <c r="P90" s="84">
        <f t="shared" si="14"/>
        <v>0</v>
      </c>
    </row>
    <row r="91" spans="1:16" ht="14.25">
      <c r="A91" s="42">
        <v>10</v>
      </c>
      <c r="B91" s="36" t="s">
        <v>33</v>
      </c>
      <c r="C91" s="37"/>
      <c r="D91" s="38" t="s">
        <v>26</v>
      </c>
      <c r="E91" s="39">
        <v>1</v>
      </c>
      <c r="F91" s="28"/>
      <c r="G91" s="29"/>
      <c r="H91" s="28">
        <f t="shared" si="9"/>
        <v>0</v>
      </c>
      <c r="I91" s="29"/>
      <c r="J91" s="29"/>
      <c r="K91" s="84">
        <f t="shared" si="8"/>
        <v>0</v>
      </c>
      <c r="L91" s="84">
        <f t="shared" si="10"/>
        <v>0</v>
      </c>
      <c r="M91" s="84">
        <f t="shared" si="11"/>
        <v>0</v>
      </c>
      <c r="N91" s="84">
        <f t="shared" si="12"/>
        <v>0</v>
      </c>
      <c r="O91" s="84">
        <f t="shared" si="13"/>
        <v>0</v>
      </c>
      <c r="P91" s="84">
        <f t="shared" si="14"/>
        <v>0</v>
      </c>
    </row>
    <row r="92" spans="1:16" ht="14.25">
      <c r="A92" s="42">
        <v>11</v>
      </c>
      <c r="B92" s="40" t="s">
        <v>57</v>
      </c>
      <c r="C92" s="41"/>
      <c r="D92" s="42" t="s">
        <v>26</v>
      </c>
      <c r="E92" s="39">
        <v>1</v>
      </c>
      <c r="F92" s="28"/>
      <c r="G92" s="29"/>
      <c r="H92" s="28">
        <f t="shared" si="9"/>
        <v>0</v>
      </c>
      <c r="I92" s="29"/>
      <c r="J92" s="29"/>
      <c r="K92" s="84">
        <f t="shared" si="8"/>
        <v>0</v>
      </c>
      <c r="L92" s="84">
        <f t="shared" si="10"/>
        <v>0</v>
      </c>
      <c r="M92" s="84">
        <f t="shared" si="11"/>
        <v>0</v>
      </c>
      <c r="N92" s="84">
        <f t="shared" si="12"/>
        <v>0</v>
      </c>
      <c r="O92" s="84">
        <f t="shared" si="13"/>
        <v>0</v>
      </c>
      <c r="P92" s="84">
        <f t="shared" si="14"/>
        <v>0</v>
      </c>
    </row>
    <row r="93" spans="1:16" ht="14.25">
      <c r="A93" s="42">
        <v>12</v>
      </c>
      <c r="B93" s="91" t="s">
        <v>86</v>
      </c>
      <c r="C93" s="41"/>
      <c r="D93" s="42" t="s">
        <v>37</v>
      </c>
      <c r="E93" s="39">
        <v>152</v>
      </c>
      <c r="F93" s="28"/>
      <c r="G93" s="29"/>
      <c r="H93" s="28">
        <f t="shared" si="9"/>
        <v>0</v>
      </c>
      <c r="I93" s="29"/>
      <c r="J93" s="29"/>
      <c r="K93" s="84">
        <f t="shared" si="8"/>
        <v>0</v>
      </c>
      <c r="L93" s="84">
        <f t="shared" si="10"/>
        <v>0</v>
      </c>
      <c r="M93" s="84">
        <f t="shared" si="11"/>
        <v>0</v>
      </c>
      <c r="N93" s="84">
        <f t="shared" si="12"/>
        <v>0</v>
      </c>
      <c r="O93" s="84">
        <f t="shared" si="13"/>
        <v>0</v>
      </c>
      <c r="P93" s="84">
        <f t="shared" si="14"/>
        <v>0</v>
      </c>
    </row>
    <row r="94" spans="1:16" ht="14.25">
      <c r="A94" s="42">
        <v>13</v>
      </c>
      <c r="B94" s="36" t="s">
        <v>87</v>
      </c>
      <c r="C94" s="37"/>
      <c r="D94" s="38" t="s">
        <v>20</v>
      </c>
      <c r="E94" s="39">
        <f>E82+E83+E84</f>
        <v>1328</v>
      </c>
      <c r="F94" s="28"/>
      <c r="G94" s="29"/>
      <c r="H94" s="28">
        <f t="shared" si="9"/>
        <v>0</v>
      </c>
      <c r="I94" s="29"/>
      <c r="J94" s="29"/>
      <c r="K94" s="84">
        <f>SUM(H94:J94)</f>
        <v>0</v>
      </c>
      <c r="L94" s="84">
        <f t="shared" si="10"/>
        <v>0</v>
      </c>
      <c r="M94" s="84">
        <f t="shared" si="11"/>
        <v>0</v>
      </c>
      <c r="N94" s="84">
        <f t="shared" si="12"/>
        <v>0</v>
      </c>
      <c r="O94" s="84">
        <f t="shared" si="13"/>
        <v>0</v>
      </c>
      <c r="P94" s="84">
        <f t="shared" si="14"/>
        <v>0</v>
      </c>
    </row>
    <row r="95" spans="1:16" ht="14.25">
      <c r="A95" s="14">
        <v>14</v>
      </c>
      <c r="B95" s="54" t="s">
        <v>41</v>
      </c>
      <c r="C95" s="54"/>
      <c r="D95" s="42" t="s">
        <v>26</v>
      </c>
      <c r="E95" s="14">
        <v>1</v>
      </c>
      <c r="F95" s="28"/>
      <c r="G95" s="29"/>
      <c r="H95" s="28">
        <f t="shared" si="9"/>
        <v>0</v>
      </c>
      <c r="I95" s="29"/>
      <c r="J95" s="29"/>
      <c r="K95" s="29">
        <f>SUM(H95:J95)</f>
        <v>0</v>
      </c>
      <c r="L95" s="29">
        <f t="shared" si="10"/>
        <v>0</v>
      </c>
      <c r="M95" s="29">
        <f t="shared" si="11"/>
        <v>0</v>
      </c>
      <c r="N95" s="29">
        <f t="shared" si="12"/>
        <v>0</v>
      </c>
      <c r="O95" s="29">
        <f t="shared" si="13"/>
        <v>0</v>
      </c>
      <c r="P95" s="29">
        <f>SUM(M95:O95)</f>
        <v>0</v>
      </c>
    </row>
    <row r="96" spans="1:16" ht="14.25">
      <c r="A96" s="14"/>
      <c r="B96" s="45" t="s">
        <v>100</v>
      </c>
      <c r="C96" s="54"/>
      <c r="D96" s="14"/>
      <c r="E96" s="14"/>
      <c r="F96" s="28"/>
      <c r="G96" s="29"/>
      <c r="H96" s="28"/>
      <c r="I96" s="29"/>
      <c r="J96" s="29"/>
      <c r="K96" s="84"/>
      <c r="L96" s="84"/>
      <c r="M96" s="84"/>
      <c r="N96" s="84"/>
      <c r="O96" s="84"/>
      <c r="P96" s="84"/>
    </row>
    <row r="97" spans="1:16" ht="14.25">
      <c r="A97" s="38">
        <v>1</v>
      </c>
      <c r="B97" s="48" t="s">
        <v>48</v>
      </c>
      <c r="C97" s="37" t="s">
        <v>49</v>
      </c>
      <c r="D97" s="38" t="s">
        <v>20</v>
      </c>
      <c r="E97" s="38">
        <v>24</v>
      </c>
      <c r="F97" s="28"/>
      <c r="G97" s="29"/>
      <c r="H97" s="28">
        <f t="shared" si="9"/>
        <v>0</v>
      </c>
      <c r="I97" s="29"/>
      <c r="J97" s="29"/>
      <c r="K97" s="84">
        <f aca="true" t="shared" si="15" ref="K97:K104">SUM(H97:J97)</f>
        <v>0</v>
      </c>
      <c r="L97" s="84">
        <f t="shared" si="10"/>
        <v>0</v>
      </c>
      <c r="M97" s="84">
        <f t="shared" si="11"/>
        <v>0</v>
      </c>
      <c r="N97" s="84">
        <f t="shared" si="12"/>
        <v>0</v>
      </c>
      <c r="O97" s="84">
        <f t="shared" si="13"/>
        <v>0</v>
      </c>
      <c r="P97" s="84">
        <f t="shared" si="14"/>
        <v>0</v>
      </c>
    </row>
    <row r="98" spans="1:16" ht="14.25">
      <c r="A98" s="38">
        <v>2</v>
      </c>
      <c r="B98" s="48" t="s">
        <v>101</v>
      </c>
      <c r="C98" s="37" t="s">
        <v>50</v>
      </c>
      <c r="D98" s="38" t="s">
        <v>20</v>
      </c>
      <c r="E98" s="38">
        <v>180</v>
      </c>
      <c r="F98" s="28"/>
      <c r="G98" s="29"/>
      <c r="H98" s="28">
        <f t="shared" si="9"/>
        <v>0</v>
      </c>
      <c r="I98" s="29"/>
      <c r="J98" s="29"/>
      <c r="K98" s="84">
        <f t="shared" si="15"/>
        <v>0</v>
      </c>
      <c r="L98" s="84">
        <f t="shared" si="10"/>
        <v>0</v>
      </c>
      <c r="M98" s="84">
        <f t="shared" si="11"/>
        <v>0</v>
      </c>
      <c r="N98" s="84">
        <f t="shared" si="12"/>
        <v>0</v>
      </c>
      <c r="O98" s="84">
        <f t="shared" si="13"/>
        <v>0</v>
      </c>
      <c r="P98" s="84">
        <f t="shared" si="14"/>
        <v>0</v>
      </c>
    </row>
    <row r="99" spans="1:16" ht="14.25">
      <c r="A99" s="38">
        <v>3</v>
      </c>
      <c r="B99" s="48" t="s">
        <v>51</v>
      </c>
      <c r="C99" s="37"/>
      <c r="D99" s="38" t="s">
        <v>52</v>
      </c>
      <c r="E99" s="38">
        <v>1</v>
      </c>
      <c r="F99" s="28"/>
      <c r="G99" s="29"/>
      <c r="H99" s="28">
        <f t="shared" si="9"/>
        <v>0</v>
      </c>
      <c r="I99" s="29"/>
      <c r="J99" s="29"/>
      <c r="K99" s="84">
        <f t="shared" si="15"/>
        <v>0</v>
      </c>
      <c r="L99" s="84">
        <f t="shared" si="10"/>
        <v>0</v>
      </c>
      <c r="M99" s="84">
        <f t="shared" si="11"/>
        <v>0</v>
      </c>
      <c r="N99" s="84">
        <f t="shared" si="12"/>
        <v>0</v>
      </c>
      <c r="O99" s="84">
        <f t="shared" si="13"/>
        <v>0</v>
      </c>
      <c r="P99" s="84">
        <f t="shared" si="14"/>
        <v>0</v>
      </c>
    </row>
    <row r="100" spans="1:16" ht="14.25">
      <c r="A100" s="38">
        <v>4</v>
      </c>
      <c r="B100" s="36" t="s">
        <v>55</v>
      </c>
      <c r="C100" s="37" t="s">
        <v>50</v>
      </c>
      <c r="D100" s="38" t="s">
        <v>31</v>
      </c>
      <c r="E100" s="38">
        <v>6</v>
      </c>
      <c r="F100" s="28"/>
      <c r="G100" s="29"/>
      <c r="H100" s="28">
        <f t="shared" si="9"/>
        <v>0</v>
      </c>
      <c r="I100" s="29"/>
      <c r="J100" s="29"/>
      <c r="K100" s="84">
        <f t="shared" si="15"/>
        <v>0</v>
      </c>
      <c r="L100" s="84">
        <f t="shared" si="10"/>
        <v>0</v>
      </c>
      <c r="M100" s="84">
        <f t="shared" si="11"/>
        <v>0</v>
      </c>
      <c r="N100" s="84">
        <f t="shared" si="12"/>
        <v>0</v>
      </c>
      <c r="O100" s="84">
        <f t="shared" si="13"/>
        <v>0</v>
      </c>
      <c r="P100" s="84">
        <f t="shared" si="14"/>
        <v>0</v>
      </c>
    </row>
    <row r="101" spans="1:16" ht="14.25">
      <c r="A101" s="38">
        <v>5</v>
      </c>
      <c r="B101" s="40" t="s">
        <v>57</v>
      </c>
      <c r="C101" s="41"/>
      <c r="D101" s="42" t="s">
        <v>52</v>
      </c>
      <c r="E101" s="53">
        <v>1</v>
      </c>
      <c r="F101" s="28"/>
      <c r="G101" s="29"/>
      <c r="H101" s="28">
        <f t="shared" si="9"/>
        <v>0</v>
      </c>
      <c r="I101" s="29"/>
      <c r="J101" s="29"/>
      <c r="K101" s="84">
        <f t="shared" si="15"/>
        <v>0</v>
      </c>
      <c r="L101" s="84">
        <f t="shared" si="10"/>
        <v>0</v>
      </c>
      <c r="M101" s="84">
        <f t="shared" si="11"/>
        <v>0</v>
      </c>
      <c r="N101" s="84">
        <f t="shared" si="12"/>
        <v>0</v>
      </c>
      <c r="O101" s="84">
        <f t="shared" si="13"/>
        <v>0</v>
      </c>
      <c r="P101" s="84">
        <f t="shared" si="14"/>
        <v>0</v>
      </c>
    </row>
    <row r="102" spans="1:16" ht="14.25">
      <c r="A102" s="38">
        <v>6</v>
      </c>
      <c r="B102" s="48" t="s">
        <v>58</v>
      </c>
      <c r="C102" s="37"/>
      <c r="D102" s="38" t="s">
        <v>52</v>
      </c>
      <c r="E102" s="38">
        <v>1</v>
      </c>
      <c r="F102" s="28"/>
      <c r="G102" s="29"/>
      <c r="H102" s="28">
        <f t="shared" si="9"/>
        <v>0</v>
      </c>
      <c r="I102" s="29"/>
      <c r="J102" s="29"/>
      <c r="K102" s="84">
        <f t="shared" si="15"/>
        <v>0</v>
      </c>
      <c r="L102" s="84">
        <f t="shared" si="10"/>
        <v>0</v>
      </c>
      <c r="M102" s="84">
        <f t="shared" si="11"/>
        <v>0</v>
      </c>
      <c r="N102" s="84">
        <f t="shared" si="12"/>
        <v>0</v>
      </c>
      <c r="O102" s="84">
        <f t="shared" si="13"/>
        <v>0</v>
      </c>
      <c r="P102" s="84">
        <f t="shared" si="14"/>
        <v>0</v>
      </c>
    </row>
    <row r="103" spans="1:16" ht="14.25">
      <c r="A103" s="38">
        <v>7</v>
      </c>
      <c r="B103" s="36" t="s">
        <v>40</v>
      </c>
      <c r="C103" s="37"/>
      <c r="D103" s="38" t="s">
        <v>20</v>
      </c>
      <c r="E103" s="39">
        <f>E97+E98</f>
        <v>204</v>
      </c>
      <c r="F103" s="28"/>
      <c r="G103" s="29"/>
      <c r="H103" s="28">
        <f t="shared" si="9"/>
        <v>0</v>
      </c>
      <c r="I103" s="29"/>
      <c r="J103" s="29"/>
      <c r="K103" s="84">
        <f t="shared" si="15"/>
        <v>0</v>
      </c>
      <c r="L103" s="84">
        <f t="shared" si="10"/>
        <v>0</v>
      </c>
      <c r="M103" s="84">
        <f t="shared" si="11"/>
        <v>0</v>
      </c>
      <c r="N103" s="84">
        <f t="shared" si="12"/>
        <v>0</v>
      </c>
      <c r="O103" s="84">
        <f t="shared" si="13"/>
        <v>0</v>
      </c>
      <c r="P103" s="84">
        <f t="shared" si="14"/>
        <v>0</v>
      </c>
    </row>
    <row r="104" spans="1:16" ht="14.25">
      <c r="A104" s="38">
        <v>8</v>
      </c>
      <c r="B104" s="36" t="s">
        <v>102</v>
      </c>
      <c r="C104" s="37"/>
      <c r="D104" s="38" t="s">
        <v>52</v>
      </c>
      <c r="E104" s="39">
        <v>1</v>
      </c>
      <c r="F104" s="28"/>
      <c r="G104" s="29"/>
      <c r="H104" s="28">
        <f t="shared" si="9"/>
        <v>0</v>
      </c>
      <c r="I104" s="29"/>
      <c r="J104" s="29"/>
      <c r="K104" s="84">
        <f t="shared" si="15"/>
        <v>0</v>
      </c>
      <c r="L104" s="84">
        <f t="shared" si="10"/>
        <v>0</v>
      </c>
      <c r="M104" s="84">
        <f t="shared" si="11"/>
        <v>0</v>
      </c>
      <c r="N104" s="84">
        <f t="shared" si="12"/>
        <v>0</v>
      </c>
      <c r="O104" s="84">
        <f t="shared" si="13"/>
        <v>0</v>
      </c>
      <c r="P104" s="84">
        <f>SUM(M104:O104)</f>
        <v>0</v>
      </c>
    </row>
    <row r="105" spans="1:16" ht="14.25">
      <c r="A105" s="38"/>
      <c r="B105" s="89" t="s">
        <v>103</v>
      </c>
      <c r="C105" s="37"/>
      <c r="D105" s="38"/>
      <c r="E105" s="39"/>
      <c r="F105" s="28"/>
      <c r="G105" s="29"/>
      <c r="H105" s="28"/>
      <c r="I105" s="29"/>
      <c r="J105" s="29"/>
      <c r="K105" s="84"/>
      <c r="L105" s="84"/>
      <c r="M105" s="84"/>
      <c r="N105" s="84"/>
      <c r="O105" s="84"/>
      <c r="P105" s="84"/>
    </row>
    <row r="106" spans="1:16" ht="14.25">
      <c r="A106" s="38">
        <v>1</v>
      </c>
      <c r="B106" s="48" t="s">
        <v>48</v>
      </c>
      <c r="C106" s="37" t="s">
        <v>49</v>
      </c>
      <c r="D106" s="38" t="s">
        <v>20</v>
      </c>
      <c r="E106" s="38">
        <v>320</v>
      </c>
      <c r="F106" s="28"/>
      <c r="G106" s="29"/>
      <c r="H106" s="28">
        <f t="shared" si="9"/>
        <v>0</v>
      </c>
      <c r="I106" s="29"/>
      <c r="J106" s="29"/>
      <c r="K106" s="84">
        <f aca="true" t="shared" si="16" ref="K106:K118">SUM(H106:J106)</f>
        <v>0</v>
      </c>
      <c r="L106" s="84">
        <f t="shared" si="10"/>
        <v>0</v>
      </c>
      <c r="M106" s="84">
        <f t="shared" si="11"/>
        <v>0</v>
      </c>
      <c r="N106" s="84">
        <f t="shared" si="12"/>
        <v>0</v>
      </c>
      <c r="O106" s="84">
        <f t="shared" si="13"/>
        <v>0</v>
      </c>
      <c r="P106" s="84">
        <f t="shared" si="14"/>
        <v>0</v>
      </c>
    </row>
    <row r="107" spans="1:16" ht="14.25">
      <c r="A107" s="38">
        <v>2</v>
      </c>
      <c r="B107" s="48" t="s">
        <v>48</v>
      </c>
      <c r="C107" s="37" t="s">
        <v>50</v>
      </c>
      <c r="D107" s="38" t="s">
        <v>20</v>
      </c>
      <c r="E107" s="38">
        <v>360</v>
      </c>
      <c r="F107" s="28"/>
      <c r="G107" s="29"/>
      <c r="H107" s="28">
        <f t="shared" si="9"/>
        <v>0</v>
      </c>
      <c r="I107" s="29"/>
      <c r="J107" s="29"/>
      <c r="K107" s="84">
        <f t="shared" si="16"/>
        <v>0</v>
      </c>
      <c r="L107" s="84">
        <f t="shared" si="10"/>
        <v>0</v>
      </c>
      <c r="M107" s="84">
        <f t="shared" si="11"/>
        <v>0</v>
      </c>
      <c r="N107" s="84">
        <f t="shared" si="12"/>
        <v>0</v>
      </c>
      <c r="O107" s="84">
        <f t="shared" si="13"/>
        <v>0</v>
      </c>
      <c r="P107" s="84">
        <f t="shared" si="14"/>
        <v>0</v>
      </c>
    </row>
    <row r="108" spans="1:16" ht="14.25">
      <c r="A108" s="38">
        <v>3</v>
      </c>
      <c r="B108" s="48" t="s">
        <v>51</v>
      </c>
      <c r="C108" s="37"/>
      <c r="D108" s="38" t="s">
        <v>52</v>
      </c>
      <c r="E108" s="38">
        <v>1</v>
      </c>
      <c r="F108" s="28"/>
      <c r="G108" s="29"/>
      <c r="H108" s="28">
        <f t="shared" si="9"/>
        <v>0</v>
      </c>
      <c r="I108" s="29"/>
      <c r="J108" s="29"/>
      <c r="K108" s="84">
        <f t="shared" si="16"/>
        <v>0</v>
      </c>
      <c r="L108" s="84">
        <f t="shared" si="10"/>
        <v>0</v>
      </c>
      <c r="M108" s="84">
        <f t="shared" si="11"/>
        <v>0</v>
      </c>
      <c r="N108" s="84">
        <f t="shared" si="12"/>
        <v>0</v>
      </c>
      <c r="O108" s="84">
        <f t="shared" si="13"/>
        <v>0</v>
      </c>
      <c r="P108" s="84">
        <f t="shared" si="14"/>
        <v>0</v>
      </c>
    </row>
    <row r="109" spans="1:16" ht="14.25">
      <c r="A109" s="38">
        <v>4</v>
      </c>
      <c r="B109" s="36" t="s">
        <v>55</v>
      </c>
      <c r="C109" s="37" t="s">
        <v>49</v>
      </c>
      <c r="D109" s="38" t="s">
        <v>31</v>
      </c>
      <c r="E109" s="38">
        <v>48</v>
      </c>
      <c r="F109" s="28"/>
      <c r="G109" s="29"/>
      <c r="H109" s="28">
        <f t="shared" si="9"/>
        <v>0</v>
      </c>
      <c r="I109" s="29"/>
      <c r="J109" s="29"/>
      <c r="K109" s="84">
        <f t="shared" si="16"/>
        <v>0</v>
      </c>
      <c r="L109" s="84">
        <f t="shared" si="10"/>
        <v>0</v>
      </c>
      <c r="M109" s="84">
        <f t="shared" si="11"/>
        <v>0</v>
      </c>
      <c r="N109" s="84">
        <f t="shared" si="12"/>
        <v>0</v>
      </c>
      <c r="O109" s="84">
        <f t="shared" si="13"/>
        <v>0</v>
      </c>
      <c r="P109" s="84">
        <f t="shared" si="14"/>
        <v>0</v>
      </c>
    </row>
    <row r="110" spans="1:16" ht="14.25">
      <c r="A110" s="38">
        <v>5</v>
      </c>
      <c r="B110" s="36" t="s">
        <v>55</v>
      </c>
      <c r="C110" s="37" t="s">
        <v>50</v>
      </c>
      <c r="D110" s="38" t="s">
        <v>31</v>
      </c>
      <c r="E110" s="38">
        <v>54</v>
      </c>
      <c r="F110" s="28"/>
      <c r="G110" s="29"/>
      <c r="H110" s="28">
        <f t="shared" si="9"/>
        <v>0</v>
      </c>
      <c r="I110" s="29"/>
      <c r="J110" s="29"/>
      <c r="K110" s="84">
        <f t="shared" si="16"/>
        <v>0</v>
      </c>
      <c r="L110" s="84">
        <f t="shared" si="10"/>
        <v>0</v>
      </c>
      <c r="M110" s="84">
        <f t="shared" si="11"/>
        <v>0</v>
      </c>
      <c r="N110" s="84">
        <f t="shared" si="12"/>
        <v>0</v>
      </c>
      <c r="O110" s="84">
        <f t="shared" si="13"/>
        <v>0</v>
      </c>
      <c r="P110" s="84">
        <f t="shared" si="14"/>
        <v>0</v>
      </c>
    </row>
    <row r="111" spans="1:16" ht="14.25">
      <c r="A111" s="38">
        <v>6</v>
      </c>
      <c r="B111" s="52" t="s">
        <v>104</v>
      </c>
      <c r="C111" s="37" t="s">
        <v>49</v>
      </c>
      <c r="D111" s="38" t="s">
        <v>31</v>
      </c>
      <c r="E111" s="38">
        <v>112</v>
      </c>
      <c r="F111" s="28"/>
      <c r="G111" s="29"/>
      <c r="H111" s="28">
        <f t="shared" si="9"/>
        <v>0</v>
      </c>
      <c r="I111" s="29"/>
      <c r="J111" s="29"/>
      <c r="K111" s="84">
        <f t="shared" si="16"/>
        <v>0</v>
      </c>
      <c r="L111" s="84">
        <f t="shared" si="10"/>
        <v>0</v>
      </c>
      <c r="M111" s="84">
        <f t="shared" si="11"/>
        <v>0</v>
      </c>
      <c r="N111" s="84">
        <f t="shared" si="12"/>
        <v>0</v>
      </c>
      <c r="O111" s="84">
        <f t="shared" si="13"/>
        <v>0</v>
      </c>
      <c r="P111" s="84">
        <f t="shared" si="14"/>
        <v>0</v>
      </c>
    </row>
    <row r="112" spans="1:16" ht="14.25">
      <c r="A112" s="38">
        <v>7</v>
      </c>
      <c r="B112" s="52" t="s">
        <v>104</v>
      </c>
      <c r="C112" s="41" t="s">
        <v>50</v>
      </c>
      <c r="D112" s="42" t="s">
        <v>31</v>
      </c>
      <c r="E112" s="53">
        <v>126</v>
      </c>
      <c r="F112" s="28"/>
      <c r="G112" s="29"/>
      <c r="H112" s="28">
        <f t="shared" si="9"/>
        <v>0</v>
      </c>
      <c r="I112" s="29"/>
      <c r="J112" s="29"/>
      <c r="K112" s="84">
        <f t="shared" si="16"/>
        <v>0</v>
      </c>
      <c r="L112" s="84">
        <f t="shared" si="10"/>
        <v>0</v>
      </c>
      <c r="M112" s="84">
        <f t="shared" si="11"/>
        <v>0</v>
      </c>
      <c r="N112" s="84">
        <f t="shared" si="12"/>
        <v>0</v>
      </c>
      <c r="O112" s="84">
        <f t="shared" si="13"/>
        <v>0</v>
      </c>
      <c r="P112" s="84">
        <f t="shared" si="14"/>
        <v>0</v>
      </c>
    </row>
    <row r="113" spans="1:16" ht="14.25">
      <c r="A113" s="38">
        <v>8</v>
      </c>
      <c r="B113" s="40" t="s">
        <v>57</v>
      </c>
      <c r="C113" s="41"/>
      <c r="D113" s="42" t="s">
        <v>52</v>
      </c>
      <c r="E113" s="53">
        <v>1</v>
      </c>
      <c r="F113" s="28"/>
      <c r="G113" s="29"/>
      <c r="H113" s="28">
        <f t="shared" si="9"/>
        <v>0</v>
      </c>
      <c r="I113" s="29"/>
      <c r="J113" s="29"/>
      <c r="K113" s="84">
        <f t="shared" si="16"/>
        <v>0</v>
      </c>
      <c r="L113" s="84">
        <f t="shared" si="10"/>
        <v>0</v>
      </c>
      <c r="M113" s="84">
        <f t="shared" si="11"/>
        <v>0</v>
      </c>
      <c r="N113" s="84">
        <f t="shared" si="12"/>
        <v>0</v>
      </c>
      <c r="O113" s="84">
        <f t="shared" si="13"/>
        <v>0</v>
      </c>
      <c r="P113" s="84">
        <f t="shared" si="14"/>
        <v>0</v>
      </c>
    </row>
    <row r="114" spans="1:16" ht="14.25">
      <c r="A114" s="38">
        <v>9</v>
      </c>
      <c r="B114" s="36" t="s">
        <v>53</v>
      </c>
      <c r="C114" s="41"/>
      <c r="D114" s="42" t="s">
        <v>20</v>
      </c>
      <c r="E114" s="53">
        <v>320</v>
      </c>
      <c r="F114" s="28"/>
      <c r="G114" s="29"/>
      <c r="H114" s="28">
        <f t="shared" si="9"/>
        <v>0</v>
      </c>
      <c r="I114" s="29"/>
      <c r="J114" s="29"/>
      <c r="K114" s="84">
        <f t="shared" si="16"/>
        <v>0</v>
      </c>
      <c r="L114" s="84">
        <f t="shared" si="10"/>
        <v>0</v>
      </c>
      <c r="M114" s="84">
        <f t="shared" si="11"/>
        <v>0</v>
      </c>
      <c r="N114" s="84">
        <f t="shared" si="12"/>
        <v>0</v>
      </c>
      <c r="O114" s="84">
        <f t="shared" si="13"/>
        <v>0</v>
      </c>
      <c r="P114" s="84">
        <f t="shared" si="14"/>
        <v>0</v>
      </c>
    </row>
    <row r="115" spans="1:16" ht="18.75">
      <c r="A115" s="38">
        <v>10</v>
      </c>
      <c r="B115" s="36" t="s">
        <v>54</v>
      </c>
      <c r="C115" s="37"/>
      <c r="D115" s="38" t="s">
        <v>20</v>
      </c>
      <c r="E115" s="38">
        <v>360</v>
      </c>
      <c r="F115" s="28"/>
      <c r="G115" s="29"/>
      <c r="H115" s="28">
        <f t="shared" si="9"/>
        <v>0</v>
      </c>
      <c r="I115" s="29"/>
      <c r="J115" s="29"/>
      <c r="K115" s="84">
        <f t="shared" si="16"/>
        <v>0</v>
      </c>
      <c r="L115" s="84">
        <f t="shared" si="10"/>
        <v>0</v>
      </c>
      <c r="M115" s="84">
        <f t="shared" si="11"/>
        <v>0</v>
      </c>
      <c r="N115" s="84">
        <f t="shared" si="12"/>
        <v>0</v>
      </c>
      <c r="O115" s="84">
        <f t="shared" si="13"/>
        <v>0</v>
      </c>
      <c r="P115" s="84">
        <f t="shared" si="14"/>
        <v>0</v>
      </c>
    </row>
    <row r="116" spans="1:16" ht="14.25">
      <c r="A116" s="38">
        <v>11</v>
      </c>
      <c r="B116" s="48" t="s">
        <v>58</v>
      </c>
      <c r="C116" s="37"/>
      <c r="D116" s="38" t="s">
        <v>52</v>
      </c>
      <c r="E116" s="38">
        <v>1</v>
      </c>
      <c r="F116" s="28"/>
      <c r="G116" s="29"/>
      <c r="H116" s="28">
        <f t="shared" si="9"/>
        <v>0</v>
      </c>
      <c r="I116" s="29"/>
      <c r="J116" s="29"/>
      <c r="K116" s="84">
        <f t="shared" si="16"/>
        <v>0</v>
      </c>
      <c r="L116" s="84">
        <f t="shared" si="10"/>
        <v>0</v>
      </c>
      <c r="M116" s="84">
        <f t="shared" si="11"/>
        <v>0</v>
      </c>
      <c r="N116" s="84">
        <f t="shared" si="12"/>
        <v>0</v>
      </c>
      <c r="O116" s="84">
        <f t="shared" si="13"/>
        <v>0</v>
      </c>
      <c r="P116" s="84">
        <f t="shared" si="14"/>
        <v>0</v>
      </c>
    </row>
    <row r="117" spans="1:16" ht="14.25">
      <c r="A117" s="38">
        <v>12</v>
      </c>
      <c r="B117" s="43" t="s">
        <v>105</v>
      </c>
      <c r="C117" s="41"/>
      <c r="D117" s="42" t="s">
        <v>37</v>
      </c>
      <c r="E117" s="39">
        <v>152</v>
      </c>
      <c r="F117" s="28"/>
      <c r="G117" s="29"/>
      <c r="H117" s="28">
        <f t="shared" si="9"/>
        <v>0</v>
      </c>
      <c r="I117" s="29"/>
      <c r="J117" s="29"/>
      <c r="K117" s="84">
        <f t="shared" si="16"/>
        <v>0</v>
      </c>
      <c r="L117" s="84">
        <f t="shared" si="10"/>
        <v>0</v>
      </c>
      <c r="M117" s="84">
        <f t="shared" si="11"/>
        <v>0</v>
      </c>
      <c r="N117" s="84">
        <f t="shared" si="12"/>
        <v>0</v>
      </c>
      <c r="O117" s="84">
        <f t="shared" si="13"/>
        <v>0</v>
      </c>
      <c r="P117" s="84">
        <f t="shared" si="14"/>
        <v>0</v>
      </c>
    </row>
    <row r="118" spans="1:16" ht="14.25">
      <c r="A118" s="38">
        <v>13</v>
      </c>
      <c r="B118" s="36" t="s">
        <v>87</v>
      </c>
      <c r="C118" s="37"/>
      <c r="D118" s="38" t="s">
        <v>20</v>
      </c>
      <c r="E118" s="39">
        <f>E106+E107</f>
        <v>680</v>
      </c>
      <c r="F118" s="28"/>
      <c r="G118" s="29"/>
      <c r="H118" s="28">
        <f t="shared" si="9"/>
        <v>0</v>
      </c>
      <c r="I118" s="29"/>
      <c r="J118" s="29"/>
      <c r="K118" s="84">
        <f t="shared" si="16"/>
        <v>0</v>
      </c>
      <c r="L118" s="84">
        <f t="shared" si="10"/>
        <v>0</v>
      </c>
      <c r="M118" s="84">
        <f t="shared" si="11"/>
        <v>0</v>
      </c>
      <c r="N118" s="84">
        <f t="shared" si="12"/>
        <v>0</v>
      </c>
      <c r="O118" s="84">
        <f t="shared" si="13"/>
        <v>0</v>
      </c>
      <c r="P118" s="84">
        <f t="shared" si="14"/>
        <v>0</v>
      </c>
    </row>
    <row r="119" spans="1:16" ht="14.25">
      <c r="A119" s="76">
        <v>14</v>
      </c>
      <c r="B119" s="103" t="s">
        <v>59</v>
      </c>
      <c r="C119" s="103"/>
      <c r="D119" s="104" t="s">
        <v>52</v>
      </c>
      <c r="E119" s="104">
        <v>1</v>
      </c>
      <c r="F119" s="28"/>
      <c r="G119" s="29"/>
      <c r="H119" s="28">
        <f t="shared" si="9"/>
        <v>0</v>
      </c>
      <c r="I119" s="29"/>
      <c r="J119" s="29"/>
      <c r="K119" s="84">
        <f>L120</f>
        <v>0</v>
      </c>
      <c r="L119" s="84">
        <f t="shared" si="10"/>
        <v>0</v>
      </c>
      <c r="M119" s="84">
        <f t="shared" si="11"/>
        <v>0</v>
      </c>
      <c r="N119" s="84">
        <f t="shared" si="12"/>
        <v>0</v>
      </c>
      <c r="O119" s="84">
        <f t="shared" si="13"/>
        <v>0</v>
      </c>
      <c r="P119" s="84">
        <f t="shared" si="14"/>
        <v>0</v>
      </c>
    </row>
    <row r="120" spans="1:16" ht="14.25">
      <c r="A120" s="79">
        <v>15</v>
      </c>
      <c r="B120" s="96" t="s">
        <v>106</v>
      </c>
      <c r="C120" s="96"/>
      <c r="D120" s="79" t="s">
        <v>52</v>
      </c>
      <c r="E120" s="105">
        <v>0</v>
      </c>
      <c r="F120" s="57"/>
      <c r="G120" s="58"/>
      <c r="H120" s="57">
        <f t="shared" si="9"/>
        <v>0</v>
      </c>
      <c r="I120" s="58">
        <v>0</v>
      </c>
      <c r="J120" s="58">
        <v>0</v>
      </c>
      <c r="K120" s="97">
        <f>SUM(H120:J120)</f>
        <v>0</v>
      </c>
      <c r="L120" s="97">
        <f t="shared" si="10"/>
        <v>0</v>
      </c>
      <c r="M120" s="97">
        <f t="shared" si="11"/>
        <v>0</v>
      </c>
      <c r="N120" s="97">
        <f t="shared" si="12"/>
        <v>0</v>
      </c>
      <c r="O120" s="97">
        <f t="shared" si="13"/>
        <v>0</v>
      </c>
      <c r="P120" s="97">
        <f>SUM(M120:O120)</f>
        <v>0</v>
      </c>
    </row>
    <row r="121" spans="1:16" ht="14.25">
      <c r="A121" s="14">
        <v>16</v>
      </c>
      <c r="B121" s="106" t="s">
        <v>66</v>
      </c>
      <c r="C121" s="107"/>
      <c r="D121" s="108"/>
      <c r="E121" s="109"/>
      <c r="F121" s="63"/>
      <c r="G121" s="64"/>
      <c r="H121" s="63"/>
      <c r="I121" s="64"/>
      <c r="J121" s="64"/>
      <c r="K121" s="64"/>
      <c r="L121" s="64"/>
      <c r="M121" s="29">
        <f>SUM(M17:M120)</f>
        <v>0</v>
      </c>
      <c r="N121" s="29">
        <f>SUM(N17:N120)</f>
        <v>0</v>
      </c>
      <c r="O121" s="29">
        <f>SUM(O17:O120)</f>
        <v>0</v>
      </c>
      <c r="P121" s="29">
        <f>SUM(P17:P120)</f>
        <v>0</v>
      </c>
    </row>
    <row r="122" spans="1:16" s="71" customFormat="1" ht="14.25">
      <c r="A122" s="219">
        <v>17</v>
      </c>
      <c r="B122" s="60" t="s">
        <v>62</v>
      </c>
      <c r="C122" s="220"/>
      <c r="D122" s="221"/>
      <c r="E122" s="222"/>
      <c r="F122" s="223"/>
      <c r="G122" s="224"/>
      <c r="H122" s="223"/>
      <c r="I122" s="224"/>
      <c r="J122" s="224"/>
      <c r="K122" s="224"/>
      <c r="L122" s="224"/>
      <c r="M122" s="225">
        <f>M121*0.2359</f>
        <v>0</v>
      </c>
      <c r="N122" s="225"/>
      <c r="O122" s="225"/>
      <c r="P122" s="225">
        <f>M122</f>
        <v>0</v>
      </c>
    </row>
    <row r="123" spans="1:16" ht="12.75" customHeight="1">
      <c r="A123" s="14">
        <v>18</v>
      </c>
      <c r="B123" s="309" t="s">
        <v>63</v>
      </c>
      <c r="C123" s="309"/>
      <c r="D123" s="309"/>
      <c r="E123" s="157" t="s">
        <v>64</v>
      </c>
      <c r="F123" s="107"/>
      <c r="G123" s="107"/>
      <c r="H123" s="107"/>
      <c r="I123" s="107"/>
      <c r="J123" s="107"/>
      <c r="K123" s="107"/>
      <c r="L123" s="110"/>
      <c r="M123" s="111"/>
      <c r="N123" s="111"/>
      <c r="O123" s="111"/>
      <c r="P123" s="111">
        <f>N123</f>
        <v>0</v>
      </c>
    </row>
    <row r="124" spans="1:16" ht="12.75" customHeight="1">
      <c r="A124" s="14">
        <v>19</v>
      </c>
      <c r="B124" s="60" t="s">
        <v>126</v>
      </c>
      <c r="C124" s="112"/>
      <c r="D124" s="112"/>
      <c r="E124" s="113"/>
      <c r="F124" s="107"/>
      <c r="G124" s="107"/>
      <c r="H124" s="107"/>
      <c r="I124" s="107"/>
      <c r="J124" s="107"/>
      <c r="K124" s="107"/>
      <c r="L124" s="110"/>
      <c r="M124" s="111">
        <f>M121+M122</f>
        <v>0</v>
      </c>
      <c r="N124" s="111">
        <f>N121+N123</f>
        <v>0</v>
      </c>
      <c r="O124" s="111">
        <f>O121</f>
        <v>0</v>
      </c>
      <c r="P124" s="111">
        <f>SUM(P121:P123)</f>
        <v>0</v>
      </c>
    </row>
    <row r="125" spans="1:16" ht="12.75" customHeight="1">
      <c r="A125" s="14">
        <v>20</v>
      </c>
      <c r="B125" s="60" t="s">
        <v>127</v>
      </c>
      <c r="C125" s="112"/>
      <c r="D125" s="112"/>
      <c r="E125" s="113"/>
      <c r="F125" s="107"/>
      <c r="G125" s="107"/>
      <c r="H125" s="107"/>
      <c r="I125" s="107"/>
      <c r="J125" s="107"/>
      <c r="K125" s="107"/>
      <c r="L125" s="110"/>
      <c r="M125" s="208"/>
      <c r="N125" s="208"/>
      <c r="O125" s="208"/>
      <c r="P125" s="111">
        <f>P124*0.21</f>
        <v>0</v>
      </c>
    </row>
    <row r="126" spans="1:16" ht="12.75" customHeight="1">
      <c r="A126" s="14">
        <v>21</v>
      </c>
      <c r="B126" s="60" t="s">
        <v>128</v>
      </c>
      <c r="C126" s="112"/>
      <c r="D126" s="112"/>
      <c r="E126" s="113"/>
      <c r="F126" s="107"/>
      <c r="G126" s="107"/>
      <c r="H126" s="107"/>
      <c r="I126" s="107"/>
      <c r="J126" s="107"/>
      <c r="K126" s="107"/>
      <c r="L126" s="110"/>
      <c r="M126" s="208"/>
      <c r="N126" s="208"/>
      <c r="O126" s="208"/>
      <c r="P126" s="111">
        <f>P124+P125</f>
        <v>0</v>
      </c>
    </row>
    <row r="127" spans="1:16" ht="14.25">
      <c r="A127" s="20"/>
      <c r="B127" s="65"/>
      <c r="C127" s="65"/>
      <c r="D127" s="20"/>
      <c r="E127" s="66"/>
      <c r="F127" s="67"/>
      <c r="G127" s="66"/>
      <c r="H127" s="66"/>
      <c r="I127" s="66"/>
      <c r="J127" s="67"/>
      <c r="K127" s="66"/>
      <c r="L127" s="65"/>
      <c r="M127" s="66"/>
      <c r="N127" s="66"/>
      <c r="O127" s="66"/>
      <c r="P127" s="66"/>
    </row>
    <row r="128" spans="1:15" ht="14.25">
      <c r="A128" s="311" t="s">
        <v>65</v>
      </c>
      <c r="B128" s="311"/>
      <c r="L128" s="70"/>
      <c r="M128" s="71"/>
      <c r="N128" s="71"/>
      <c r="O128" s="71"/>
    </row>
    <row r="129" spans="12:15" ht="14.25">
      <c r="L129" s="72"/>
      <c r="M129" s="73"/>
      <c r="N129" s="73"/>
      <c r="O129" s="73"/>
    </row>
    <row r="130" spans="12:15" ht="14.25">
      <c r="L130" s="71"/>
      <c r="M130" s="71"/>
      <c r="N130" s="71"/>
      <c r="O130" s="71"/>
    </row>
    <row r="131" spans="12:15" ht="14.25">
      <c r="L131" s="71"/>
      <c r="M131" s="71"/>
      <c r="N131" s="71"/>
      <c r="O131" s="71"/>
    </row>
    <row r="132" spans="12:14" ht="14.25">
      <c r="L132" s="71"/>
      <c r="M132" s="71"/>
      <c r="N132" s="71"/>
    </row>
  </sheetData>
  <sheetProtection/>
  <mergeCells count="8">
    <mergeCell ref="A128:B128"/>
    <mergeCell ref="B123:D123"/>
    <mergeCell ref="M1:O1"/>
    <mergeCell ref="A3:O3"/>
    <mergeCell ref="A4:O4"/>
    <mergeCell ref="F13:J13"/>
    <mergeCell ref="L13:P13"/>
    <mergeCell ref="A11:P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Z75"/>
  <sheetViews>
    <sheetView tabSelected="1" zoomScalePageLayoutView="0" workbookViewId="0" topLeftCell="A1">
      <selection activeCell="D65" sqref="D65"/>
    </sheetView>
  </sheetViews>
  <sheetFormatPr defaultColWidth="9.140625" defaultRowHeight="15"/>
  <cols>
    <col min="1" max="1" width="5.00390625" style="0" customWidth="1"/>
    <col min="2" max="2" width="33.00390625" style="0" customWidth="1"/>
    <col min="3" max="3" width="6.28125" style="0" customWidth="1"/>
    <col min="4" max="5" width="6.7109375" style="0" customWidth="1"/>
    <col min="6" max="6" width="9.57421875" style="0" customWidth="1"/>
    <col min="7" max="7" width="7.7109375" style="0" customWidth="1"/>
  </cols>
  <sheetData>
    <row r="1" spans="1:15" ht="18">
      <c r="A1" s="1"/>
      <c r="B1" s="1"/>
      <c r="C1" s="1"/>
      <c r="D1" s="1"/>
      <c r="E1" s="1"/>
      <c r="F1" s="1"/>
      <c r="G1" s="1"/>
      <c r="H1" s="1"/>
      <c r="I1" s="1"/>
      <c r="J1" s="1"/>
      <c r="K1" s="1"/>
      <c r="L1" s="1"/>
      <c r="M1" s="232" t="s">
        <v>1</v>
      </c>
      <c r="N1" s="232"/>
      <c r="O1" s="232"/>
    </row>
    <row r="2" spans="1:15" ht="18">
      <c r="A2" s="1"/>
      <c r="B2" s="1"/>
      <c r="C2" s="1"/>
      <c r="D2" s="1"/>
      <c r="E2" s="1"/>
      <c r="F2" s="1"/>
      <c r="G2" s="1"/>
      <c r="H2" s="1"/>
      <c r="I2" s="1"/>
      <c r="J2" s="1"/>
      <c r="K2" s="1"/>
      <c r="L2" s="1"/>
      <c r="M2" s="232"/>
      <c r="N2" s="232"/>
      <c r="O2" s="232"/>
    </row>
    <row r="3" spans="1:15" ht="15.75">
      <c r="A3" s="307" t="s">
        <v>167</v>
      </c>
      <c r="B3" s="307"/>
      <c r="C3" s="307"/>
      <c r="D3" s="307"/>
      <c r="E3" s="307"/>
      <c r="F3" s="307"/>
      <c r="G3" s="307"/>
      <c r="H3" s="307"/>
      <c r="I3" s="307"/>
      <c r="J3" s="307"/>
      <c r="K3" s="307"/>
      <c r="L3" s="307"/>
      <c r="M3" s="307"/>
      <c r="N3" s="307"/>
      <c r="O3" s="307"/>
    </row>
    <row r="4" spans="1:15" ht="15.75">
      <c r="A4" s="307" t="s">
        <v>2</v>
      </c>
      <c r="B4" s="307"/>
      <c r="C4" s="307"/>
      <c r="D4" s="307"/>
      <c r="E4" s="307"/>
      <c r="F4" s="307"/>
      <c r="G4" s="307"/>
      <c r="H4" s="307"/>
      <c r="I4" s="307"/>
      <c r="J4" s="307"/>
      <c r="K4" s="307"/>
      <c r="L4" s="307"/>
      <c r="M4" s="307"/>
      <c r="N4" s="307"/>
      <c r="O4" s="307"/>
    </row>
    <row r="5" spans="1:15" ht="14.25">
      <c r="A5" s="1"/>
      <c r="B5" s="1"/>
      <c r="C5" s="1"/>
      <c r="D5" s="1"/>
      <c r="E5" s="1"/>
      <c r="F5" s="1"/>
      <c r="G5" s="1"/>
      <c r="H5" s="1"/>
      <c r="I5" s="1"/>
      <c r="J5" s="1"/>
      <c r="K5" s="1"/>
      <c r="L5" s="1"/>
      <c r="M5" s="1"/>
      <c r="N5" s="1"/>
      <c r="O5" s="1"/>
    </row>
    <row r="6" spans="1:15" ht="14.25">
      <c r="A6" s="1"/>
      <c r="B6" s="1"/>
      <c r="C6" s="1"/>
      <c r="D6" s="1"/>
      <c r="E6" s="1"/>
      <c r="F6" s="1"/>
      <c r="G6" s="1"/>
      <c r="H6" s="1"/>
      <c r="I6" s="1"/>
      <c r="J6" s="1"/>
      <c r="K6" s="1"/>
      <c r="L6" s="1"/>
      <c r="M6" s="1"/>
      <c r="N6" s="74"/>
      <c r="O6" s="1"/>
    </row>
    <row r="7" spans="1:15" ht="14.25">
      <c r="A7" s="9" t="s">
        <v>123</v>
      </c>
      <c r="B7" s="233"/>
      <c r="C7" s="233"/>
      <c r="D7" s="233"/>
      <c r="E7" s="233"/>
      <c r="F7" s="233"/>
      <c r="G7" s="233"/>
      <c r="H7" s="233"/>
      <c r="I7" s="233"/>
      <c r="J7" s="233"/>
      <c r="K7" s="233"/>
      <c r="L7" s="233"/>
      <c r="M7" s="9"/>
      <c r="N7" s="177"/>
      <c r="O7" s="9"/>
    </row>
    <row r="8" spans="1:15" ht="15">
      <c r="A8" s="234" t="s">
        <v>65</v>
      </c>
      <c r="B8" s="6"/>
      <c r="C8" s="6"/>
      <c r="D8" s="6"/>
      <c r="E8" s="6"/>
      <c r="F8" s="115"/>
      <c r="G8" s="115"/>
      <c r="H8" s="116"/>
      <c r="I8" s="115"/>
      <c r="J8" s="115"/>
      <c r="K8" s="6"/>
      <c r="L8" s="6"/>
      <c r="M8" s="6"/>
      <c r="N8" s="6"/>
      <c r="O8" s="6"/>
    </row>
    <row r="9" spans="1:15" ht="14.25">
      <c r="A9" s="314" t="s">
        <v>112</v>
      </c>
      <c r="B9" s="314"/>
      <c r="C9" s="314"/>
      <c r="D9" s="314"/>
      <c r="E9" s="1"/>
      <c r="F9" s="1"/>
      <c r="G9" s="1"/>
      <c r="H9" s="1"/>
      <c r="I9" s="1"/>
      <c r="J9" s="1"/>
      <c r="K9" s="1"/>
      <c r="L9" s="190"/>
      <c r="M9" s="190"/>
      <c r="N9" s="190"/>
      <c r="O9" s="190"/>
    </row>
    <row r="10" spans="1:15" ht="14.25">
      <c r="A10" s="316" t="s">
        <v>113</v>
      </c>
      <c r="B10" s="316"/>
      <c r="C10" s="316"/>
      <c r="D10" s="316"/>
      <c r="E10" s="316"/>
      <c r="F10" s="316"/>
      <c r="G10" s="316"/>
      <c r="H10" s="316"/>
      <c r="I10" s="316"/>
      <c r="J10" s="316"/>
      <c r="K10" s="316"/>
      <c r="L10" s="13"/>
      <c r="M10" s="13"/>
      <c r="N10" s="13"/>
      <c r="O10" s="13"/>
    </row>
    <row r="11" spans="1:15" ht="10.5" customHeight="1">
      <c r="A11" s="12"/>
      <c r="B11" s="12"/>
      <c r="C11" s="12"/>
      <c r="D11" s="12"/>
      <c r="E11" s="12"/>
      <c r="F11" s="13"/>
      <c r="G11" s="13"/>
      <c r="H11" s="13"/>
      <c r="I11" s="13"/>
      <c r="J11" s="13"/>
      <c r="K11" s="13"/>
      <c r="L11" s="13"/>
      <c r="M11" s="13"/>
      <c r="N11" s="13"/>
      <c r="O11" s="13"/>
    </row>
    <row r="12" spans="1:15" ht="24" customHeight="1">
      <c r="A12" s="315" t="s">
        <v>111</v>
      </c>
      <c r="B12" s="315"/>
      <c r="C12" s="315"/>
      <c r="D12" s="315"/>
      <c r="E12" s="315"/>
      <c r="F12" s="315"/>
      <c r="G12" s="315"/>
      <c r="H12" s="315"/>
      <c r="I12" s="315"/>
      <c r="J12" s="315"/>
      <c r="K12" s="315"/>
      <c r="L12" s="315"/>
      <c r="M12" s="315"/>
      <c r="N12" s="315"/>
      <c r="O12" s="315"/>
    </row>
    <row r="13" spans="1:15" ht="14.25">
      <c r="A13" s="12"/>
      <c r="B13" s="12"/>
      <c r="C13" s="12"/>
      <c r="D13" s="12"/>
      <c r="E13" s="12"/>
      <c r="F13" s="13"/>
      <c r="G13" s="13"/>
      <c r="H13" s="13"/>
      <c r="I13" s="13"/>
      <c r="J13" s="13"/>
      <c r="K13" s="13"/>
      <c r="L13" s="13"/>
      <c r="M13" s="13"/>
      <c r="N13" s="13"/>
      <c r="O13" s="13"/>
    </row>
    <row r="14" spans="1:15" ht="18.75">
      <c r="A14" s="117" t="s">
        <v>0</v>
      </c>
      <c r="B14" s="178" t="s">
        <v>4</v>
      </c>
      <c r="C14" s="179" t="s">
        <v>5</v>
      </c>
      <c r="D14" s="180" t="s">
        <v>6</v>
      </c>
      <c r="E14" s="313" t="s">
        <v>7</v>
      </c>
      <c r="F14" s="313"/>
      <c r="G14" s="313"/>
      <c r="H14" s="313"/>
      <c r="I14" s="313"/>
      <c r="J14" s="179"/>
      <c r="K14" s="313" t="s">
        <v>8</v>
      </c>
      <c r="L14" s="313"/>
      <c r="M14" s="313"/>
      <c r="N14" s="313"/>
      <c r="O14" s="313"/>
    </row>
    <row r="15" spans="1:15" ht="28.5">
      <c r="A15" s="102"/>
      <c r="B15" s="118"/>
      <c r="C15" s="77"/>
      <c r="D15" s="16"/>
      <c r="E15" s="16" t="s">
        <v>9</v>
      </c>
      <c r="F15" s="16" t="s">
        <v>10</v>
      </c>
      <c r="G15" s="17" t="s">
        <v>11</v>
      </c>
      <c r="H15" s="16" t="s">
        <v>12</v>
      </c>
      <c r="I15" s="16" t="s">
        <v>13</v>
      </c>
      <c r="J15" s="17" t="s">
        <v>66</v>
      </c>
      <c r="K15" s="16" t="s">
        <v>15</v>
      </c>
      <c r="L15" s="17" t="s">
        <v>11</v>
      </c>
      <c r="M15" s="16" t="s">
        <v>12</v>
      </c>
      <c r="N15" s="16" t="s">
        <v>13</v>
      </c>
      <c r="O15" s="16" t="s">
        <v>16</v>
      </c>
    </row>
    <row r="16" spans="1:15" ht="14.25">
      <c r="A16" s="102"/>
      <c r="B16" s="118">
        <v>2</v>
      </c>
      <c r="C16" s="77">
        <v>3</v>
      </c>
      <c r="D16" s="16">
        <v>4</v>
      </c>
      <c r="E16" s="16">
        <v>5</v>
      </c>
      <c r="F16" s="16">
        <v>6</v>
      </c>
      <c r="G16" s="80">
        <v>7</v>
      </c>
      <c r="H16" s="16">
        <v>8</v>
      </c>
      <c r="I16" s="16">
        <v>9</v>
      </c>
      <c r="J16" s="81">
        <v>10</v>
      </c>
      <c r="K16" s="16">
        <v>11</v>
      </c>
      <c r="L16" s="16">
        <v>12</v>
      </c>
      <c r="M16" s="16">
        <v>13</v>
      </c>
      <c r="N16" s="16">
        <v>14</v>
      </c>
      <c r="O16" s="16">
        <v>15</v>
      </c>
    </row>
    <row r="17" spans="1:15" ht="14.25">
      <c r="A17" s="183"/>
      <c r="B17" s="182" t="s">
        <v>114</v>
      </c>
      <c r="C17" s="79"/>
      <c r="D17" s="79"/>
      <c r="E17" s="57"/>
      <c r="F17" s="97"/>
      <c r="G17" s="97"/>
      <c r="H17" s="97"/>
      <c r="I17" s="184"/>
      <c r="J17" s="97"/>
      <c r="K17" s="97"/>
      <c r="L17" s="97"/>
      <c r="M17" s="97"/>
      <c r="N17" s="97"/>
      <c r="O17" s="97"/>
    </row>
    <row r="18" spans="1:78" s="187" customFormat="1" ht="14.25">
      <c r="A18" s="119"/>
      <c r="B18" s="19" t="s">
        <v>115</v>
      </c>
      <c r="C18" s="14"/>
      <c r="D18" s="14"/>
      <c r="E18" s="27"/>
      <c r="F18" s="29"/>
      <c r="G18" s="29"/>
      <c r="H18" s="29"/>
      <c r="I18" s="186"/>
      <c r="J18" s="29"/>
      <c r="K18" s="29"/>
      <c r="L18" s="29"/>
      <c r="M18" s="29"/>
      <c r="N18" s="29"/>
      <c r="O18" s="29"/>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row>
    <row r="19" spans="1:15" ht="26.25" customHeight="1">
      <c r="A19" s="235">
        <v>1</v>
      </c>
      <c r="B19" s="236" t="s">
        <v>156</v>
      </c>
      <c r="C19" s="237" t="s">
        <v>52</v>
      </c>
      <c r="D19" s="238">
        <v>1</v>
      </c>
      <c r="E19" s="239"/>
      <c r="F19" s="240"/>
      <c r="G19" s="241">
        <f aca="true" t="shared" si="0" ref="G19:G67">ROUND(E19*F19,2)</f>
        <v>0</v>
      </c>
      <c r="H19" s="185"/>
      <c r="I19" s="185"/>
      <c r="J19" s="101">
        <f aca="true" t="shared" si="1" ref="J19:J67">SUM(G19:I19)</f>
        <v>0</v>
      </c>
      <c r="K19" s="101">
        <f>D19+K19:K61*E19</f>
        <v>0</v>
      </c>
      <c r="L19" s="101">
        <f aca="true" t="shared" si="2" ref="L19:L67">D19*G19</f>
        <v>0</v>
      </c>
      <c r="M19" s="101">
        <f aca="true" t="shared" si="3" ref="M19:M67">H19*D19</f>
        <v>0</v>
      </c>
      <c r="N19" s="101">
        <f aca="true" t="shared" si="4" ref="N19:N67">I19*D19</f>
        <v>0</v>
      </c>
      <c r="O19" s="101">
        <f aca="true" t="shared" si="5" ref="O19:O37">SUM(L19:N19)</f>
        <v>0</v>
      </c>
    </row>
    <row r="20" spans="1:15" ht="18.75">
      <c r="A20" s="242">
        <v>2</v>
      </c>
      <c r="B20" s="243" t="s">
        <v>129</v>
      </c>
      <c r="C20" s="244" t="s">
        <v>20</v>
      </c>
      <c r="D20" s="245">
        <v>12</v>
      </c>
      <c r="E20" s="246"/>
      <c r="F20" s="247"/>
      <c r="G20" s="248">
        <f t="shared" si="0"/>
        <v>0</v>
      </c>
      <c r="H20" s="28"/>
      <c r="I20" s="28"/>
      <c r="J20" s="84">
        <f t="shared" si="1"/>
        <v>0</v>
      </c>
      <c r="K20" s="84">
        <f aca="true" t="shared" si="6" ref="K20:K67">D20*E20</f>
        <v>0</v>
      </c>
      <c r="L20" s="84">
        <f t="shared" si="2"/>
        <v>0</v>
      </c>
      <c r="M20" s="84">
        <f t="shared" si="3"/>
        <v>0</v>
      </c>
      <c r="N20" s="84">
        <f t="shared" si="4"/>
        <v>0</v>
      </c>
      <c r="O20" s="84">
        <f t="shared" si="5"/>
        <v>0</v>
      </c>
    </row>
    <row r="21" spans="1:15" ht="19.5" customHeight="1">
      <c r="A21" s="249">
        <v>3</v>
      </c>
      <c r="B21" s="250" t="s">
        <v>130</v>
      </c>
      <c r="C21" s="244" t="s">
        <v>20</v>
      </c>
      <c r="D21" s="245">
        <v>42</v>
      </c>
      <c r="E21" s="246"/>
      <c r="F21" s="247"/>
      <c r="G21" s="248">
        <f t="shared" si="0"/>
        <v>0</v>
      </c>
      <c r="H21" s="28"/>
      <c r="I21" s="28"/>
      <c r="J21" s="84">
        <f t="shared" si="1"/>
        <v>0</v>
      </c>
      <c r="K21" s="84">
        <f t="shared" si="6"/>
        <v>0</v>
      </c>
      <c r="L21" s="84">
        <f t="shared" si="2"/>
        <v>0</v>
      </c>
      <c r="M21" s="84">
        <f t="shared" si="3"/>
        <v>0</v>
      </c>
      <c r="N21" s="84">
        <f t="shared" si="4"/>
        <v>0</v>
      </c>
      <c r="O21" s="84">
        <f t="shared" si="5"/>
        <v>0</v>
      </c>
    </row>
    <row r="22" spans="1:15" ht="24.75" customHeight="1">
      <c r="A22" s="242">
        <v>4</v>
      </c>
      <c r="B22" s="127" t="s">
        <v>131</v>
      </c>
      <c r="C22" s="244" t="s">
        <v>20</v>
      </c>
      <c r="D22" s="245">
        <v>103</v>
      </c>
      <c r="E22" s="246"/>
      <c r="F22" s="247"/>
      <c r="G22" s="248">
        <f t="shared" si="0"/>
        <v>0</v>
      </c>
      <c r="H22" s="28"/>
      <c r="I22" s="28"/>
      <c r="J22" s="84">
        <f t="shared" si="1"/>
        <v>0</v>
      </c>
      <c r="K22" s="84">
        <f t="shared" si="6"/>
        <v>0</v>
      </c>
      <c r="L22" s="84">
        <f t="shared" si="2"/>
        <v>0</v>
      </c>
      <c r="M22" s="84">
        <f t="shared" si="3"/>
        <v>0</v>
      </c>
      <c r="N22" s="84">
        <f t="shared" si="4"/>
        <v>0</v>
      </c>
      <c r="O22" s="84">
        <f t="shared" si="5"/>
        <v>0</v>
      </c>
    </row>
    <row r="23" spans="1:15" ht="26.25" customHeight="1">
      <c r="A23" s="242">
        <v>5</v>
      </c>
      <c r="B23" s="127" t="s">
        <v>132</v>
      </c>
      <c r="C23" s="244" t="s">
        <v>20</v>
      </c>
      <c r="D23" s="245">
        <v>103</v>
      </c>
      <c r="E23" s="246"/>
      <c r="F23" s="247"/>
      <c r="G23" s="248">
        <f t="shared" si="0"/>
        <v>0</v>
      </c>
      <c r="H23" s="28"/>
      <c r="I23" s="28"/>
      <c r="J23" s="84">
        <f t="shared" si="1"/>
        <v>0</v>
      </c>
      <c r="K23" s="84">
        <f t="shared" si="6"/>
        <v>0</v>
      </c>
      <c r="L23" s="84">
        <f t="shared" si="2"/>
        <v>0</v>
      </c>
      <c r="M23" s="84">
        <f t="shared" si="3"/>
        <v>0</v>
      </c>
      <c r="N23" s="84">
        <f t="shared" si="4"/>
        <v>0</v>
      </c>
      <c r="O23" s="84">
        <f t="shared" si="5"/>
        <v>0</v>
      </c>
    </row>
    <row r="24" spans="1:15" s="1" customFormat="1" ht="25.5" customHeight="1">
      <c r="A24" s="244">
        <v>6</v>
      </c>
      <c r="B24" s="193" t="s">
        <v>133</v>
      </c>
      <c r="C24" s="257" t="s">
        <v>20</v>
      </c>
      <c r="D24" s="254">
        <v>31</v>
      </c>
      <c r="E24" s="246"/>
      <c r="F24" s="247"/>
      <c r="G24" s="248">
        <f t="shared" si="0"/>
        <v>0</v>
      </c>
      <c r="H24" s="28"/>
      <c r="I24" s="28"/>
      <c r="J24" s="84">
        <f t="shared" si="1"/>
        <v>0</v>
      </c>
      <c r="K24" s="84">
        <f t="shared" si="6"/>
        <v>0</v>
      </c>
      <c r="L24" s="84">
        <f t="shared" si="2"/>
        <v>0</v>
      </c>
      <c r="M24" s="84">
        <f t="shared" si="3"/>
        <v>0</v>
      </c>
      <c r="N24" s="84">
        <f t="shared" si="4"/>
        <v>0</v>
      </c>
      <c r="O24" s="84">
        <f t="shared" si="5"/>
        <v>0</v>
      </c>
    </row>
    <row r="25" spans="1:15" ht="19.5" customHeight="1">
      <c r="A25" s="244">
        <v>7</v>
      </c>
      <c r="B25" s="243" t="s">
        <v>134</v>
      </c>
      <c r="C25" s="244" t="s">
        <v>20</v>
      </c>
      <c r="D25" s="245">
        <v>12</v>
      </c>
      <c r="E25" s="246"/>
      <c r="F25" s="247"/>
      <c r="G25" s="248">
        <f t="shared" si="0"/>
        <v>0</v>
      </c>
      <c r="H25" s="28"/>
      <c r="I25" s="28"/>
      <c r="J25" s="84">
        <f t="shared" si="1"/>
        <v>0</v>
      </c>
      <c r="K25" s="84">
        <f t="shared" si="6"/>
        <v>0</v>
      </c>
      <c r="L25" s="84">
        <f t="shared" si="2"/>
        <v>0</v>
      </c>
      <c r="M25" s="84">
        <f t="shared" si="3"/>
        <v>0</v>
      </c>
      <c r="N25" s="84">
        <f t="shared" si="4"/>
        <v>0</v>
      </c>
      <c r="O25" s="84">
        <f t="shared" si="5"/>
        <v>0</v>
      </c>
    </row>
    <row r="26" spans="1:15" ht="19.5" customHeight="1">
      <c r="A26" s="244">
        <v>8</v>
      </c>
      <c r="B26" s="243" t="s">
        <v>135</v>
      </c>
      <c r="C26" s="244" t="s">
        <v>20</v>
      </c>
      <c r="D26" s="245">
        <v>21</v>
      </c>
      <c r="E26" s="246"/>
      <c r="F26" s="247"/>
      <c r="G26" s="248">
        <f t="shared" si="0"/>
        <v>0</v>
      </c>
      <c r="H26" s="28"/>
      <c r="I26" s="28"/>
      <c r="J26" s="84">
        <f t="shared" si="1"/>
        <v>0</v>
      </c>
      <c r="K26" s="84">
        <f t="shared" si="6"/>
        <v>0</v>
      </c>
      <c r="L26" s="84">
        <f t="shared" si="2"/>
        <v>0</v>
      </c>
      <c r="M26" s="84">
        <f t="shared" si="3"/>
        <v>0</v>
      </c>
      <c r="N26" s="84">
        <f t="shared" si="4"/>
        <v>0</v>
      </c>
      <c r="O26" s="84">
        <f t="shared" si="5"/>
        <v>0</v>
      </c>
    </row>
    <row r="27" spans="1:15" ht="19.5" customHeight="1">
      <c r="A27" s="244">
        <v>9</v>
      </c>
      <c r="B27" s="250" t="s">
        <v>157</v>
      </c>
      <c r="C27" s="244" t="s">
        <v>20</v>
      </c>
      <c r="D27" s="245">
        <v>21</v>
      </c>
      <c r="E27" s="246"/>
      <c r="F27" s="247"/>
      <c r="G27" s="248">
        <f t="shared" si="0"/>
        <v>0</v>
      </c>
      <c r="H27" s="28"/>
      <c r="I27" s="28"/>
      <c r="J27" s="84">
        <f t="shared" si="1"/>
        <v>0</v>
      </c>
      <c r="K27" s="84">
        <f t="shared" si="6"/>
        <v>0</v>
      </c>
      <c r="L27" s="84">
        <f t="shared" si="2"/>
        <v>0</v>
      </c>
      <c r="M27" s="84">
        <f t="shared" si="3"/>
        <v>0</v>
      </c>
      <c r="N27" s="84">
        <f t="shared" si="4"/>
        <v>0</v>
      </c>
      <c r="O27" s="84">
        <f t="shared" si="5"/>
        <v>0</v>
      </c>
    </row>
    <row r="28" spans="1:15" ht="19.5" customHeight="1">
      <c r="A28" s="244">
        <v>10</v>
      </c>
      <c r="B28" s="127" t="s">
        <v>136</v>
      </c>
      <c r="C28" s="244" t="s">
        <v>20</v>
      </c>
      <c r="D28" s="245">
        <v>41</v>
      </c>
      <c r="E28" s="246"/>
      <c r="F28" s="247"/>
      <c r="G28" s="248">
        <f t="shared" si="0"/>
        <v>0</v>
      </c>
      <c r="H28" s="28"/>
      <c r="I28" s="28"/>
      <c r="J28" s="84">
        <f t="shared" si="1"/>
        <v>0</v>
      </c>
      <c r="K28" s="84">
        <f t="shared" si="6"/>
        <v>0</v>
      </c>
      <c r="L28" s="84">
        <f t="shared" si="2"/>
        <v>0</v>
      </c>
      <c r="M28" s="84">
        <f t="shared" si="3"/>
        <v>0</v>
      </c>
      <c r="N28" s="84">
        <f t="shared" si="4"/>
        <v>0</v>
      </c>
      <c r="O28" s="84">
        <f t="shared" si="5"/>
        <v>0</v>
      </c>
    </row>
    <row r="29" spans="1:15" ht="25.5" customHeight="1">
      <c r="A29" s="244">
        <v>11</v>
      </c>
      <c r="B29" s="127" t="s">
        <v>137</v>
      </c>
      <c r="C29" s="244" t="s">
        <v>20</v>
      </c>
      <c r="D29" s="245">
        <v>62</v>
      </c>
      <c r="E29" s="246"/>
      <c r="F29" s="247"/>
      <c r="G29" s="248">
        <f t="shared" si="0"/>
        <v>0</v>
      </c>
      <c r="H29" s="28"/>
      <c r="I29" s="28"/>
      <c r="J29" s="84">
        <f t="shared" si="1"/>
        <v>0</v>
      </c>
      <c r="K29" s="84">
        <f t="shared" si="6"/>
        <v>0</v>
      </c>
      <c r="L29" s="84">
        <f t="shared" si="2"/>
        <v>0</v>
      </c>
      <c r="M29" s="84">
        <f t="shared" si="3"/>
        <v>0</v>
      </c>
      <c r="N29" s="84">
        <f t="shared" si="4"/>
        <v>0</v>
      </c>
      <c r="O29" s="84">
        <f t="shared" si="5"/>
        <v>0</v>
      </c>
    </row>
    <row r="30" spans="1:15" ht="19.5" customHeight="1">
      <c r="A30" s="244">
        <v>12</v>
      </c>
      <c r="B30" s="127" t="s">
        <v>138</v>
      </c>
      <c r="C30" s="244" t="s">
        <v>20</v>
      </c>
      <c r="D30" s="245">
        <v>31</v>
      </c>
      <c r="E30" s="246"/>
      <c r="F30" s="247"/>
      <c r="G30" s="248">
        <f t="shared" si="0"/>
        <v>0</v>
      </c>
      <c r="H30" s="28"/>
      <c r="I30" s="28"/>
      <c r="J30" s="84">
        <f t="shared" si="1"/>
        <v>0</v>
      </c>
      <c r="K30" s="84">
        <f t="shared" si="6"/>
        <v>0</v>
      </c>
      <c r="L30" s="84">
        <f t="shared" si="2"/>
        <v>0</v>
      </c>
      <c r="M30" s="84">
        <f t="shared" si="3"/>
        <v>0</v>
      </c>
      <c r="N30" s="84">
        <f t="shared" si="4"/>
        <v>0</v>
      </c>
      <c r="O30" s="84">
        <f t="shared" si="5"/>
        <v>0</v>
      </c>
    </row>
    <row r="31" spans="1:15" ht="19.5" customHeight="1">
      <c r="A31" s="244">
        <v>13</v>
      </c>
      <c r="B31" s="136" t="s">
        <v>139</v>
      </c>
      <c r="C31" s="251" t="s">
        <v>20</v>
      </c>
      <c r="D31" s="252">
        <v>64</v>
      </c>
      <c r="E31" s="246"/>
      <c r="F31" s="247"/>
      <c r="G31" s="248">
        <f t="shared" si="0"/>
        <v>0</v>
      </c>
      <c r="H31" s="28"/>
      <c r="I31" s="28"/>
      <c r="J31" s="84">
        <f t="shared" si="1"/>
        <v>0</v>
      </c>
      <c r="K31" s="84">
        <f t="shared" si="6"/>
        <v>0</v>
      </c>
      <c r="L31" s="84">
        <f t="shared" si="2"/>
        <v>0</v>
      </c>
      <c r="M31" s="84">
        <f t="shared" si="3"/>
        <v>0</v>
      </c>
      <c r="N31" s="84">
        <f t="shared" si="4"/>
        <v>0</v>
      </c>
      <c r="O31" s="84">
        <f t="shared" si="5"/>
        <v>0</v>
      </c>
    </row>
    <row r="32" spans="1:15" ht="19.5" customHeight="1">
      <c r="A32" s="244">
        <v>14</v>
      </c>
      <c r="B32" s="136" t="s">
        <v>158</v>
      </c>
      <c r="C32" s="251" t="s">
        <v>20</v>
      </c>
      <c r="D32" s="252">
        <v>31</v>
      </c>
      <c r="E32" s="246"/>
      <c r="F32" s="247"/>
      <c r="G32" s="248">
        <f t="shared" si="0"/>
        <v>0</v>
      </c>
      <c r="H32" s="28"/>
      <c r="I32" s="28"/>
      <c r="J32" s="84">
        <f t="shared" si="1"/>
        <v>0</v>
      </c>
      <c r="K32" s="84">
        <f t="shared" si="6"/>
        <v>0</v>
      </c>
      <c r="L32" s="84">
        <f t="shared" si="2"/>
        <v>0</v>
      </c>
      <c r="M32" s="84">
        <f t="shared" si="3"/>
        <v>0</v>
      </c>
      <c r="N32" s="84">
        <f t="shared" si="4"/>
        <v>0</v>
      </c>
      <c r="O32" s="84">
        <f t="shared" si="5"/>
        <v>0</v>
      </c>
    </row>
    <row r="33" spans="1:15" ht="14.25">
      <c r="A33" s="244">
        <v>15</v>
      </c>
      <c r="B33" s="193" t="s">
        <v>159</v>
      </c>
      <c r="C33" s="251" t="s">
        <v>31</v>
      </c>
      <c r="D33" s="252">
        <v>4</v>
      </c>
      <c r="E33" s="246"/>
      <c r="F33" s="247"/>
      <c r="G33" s="248">
        <f t="shared" si="0"/>
        <v>0</v>
      </c>
      <c r="H33" s="28"/>
      <c r="I33" s="28"/>
      <c r="J33" s="84">
        <f t="shared" si="1"/>
        <v>0</v>
      </c>
      <c r="K33" s="84">
        <f t="shared" si="6"/>
        <v>0</v>
      </c>
      <c r="L33" s="84">
        <f t="shared" si="2"/>
        <v>0</v>
      </c>
      <c r="M33" s="84">
        <f t="shared" si="3"/>
        <v>0</v>
      </c>
      <c r="N33" s="84">
        <f t="shared" si="4"/>
        <v>0</v>
      </c>
      <c r="O33" s="84">
        <f t="shared" si="5"/>
        <v>0</v>
      </c>
    </row>
    <row r="34" spans="1:15" s="1" customFormat="1" ht="16.5" customHeight="1">
      <c r="A34" s="244">
        <v>16</v>
      </c>
      <c r="B34" s="135" t="s">
        <v>160</v>
      </c>
      <c r="C34" s="253" t="s">
        <v>31</v>
      </c>
      <c r="D34" s="254">
        <v>2</v>
      </c>
      <c r="E34" s="246"/>
      <c r="F34" s="247"/>
      <c r="G34" s="248">
        <f t="shared" si="0"/>
        <v>0</v>
      </c>
      <c r="H34" s="28"/>
      <c r="I34" s="28"/>
      <c r="J34" s="84">
        <f t="shared" si="1"/>
        <v>0</v>
      </c>
      <c r="K34" s="84">
        <f t="shared" si="6"/>
        <v>0</v>
      </c>
      <c r="L34" s="84">
        <f t="shared" si="2"/>
        <v>0</v>
      </c>
      <c r="M34" s="84">
        <f t="shared" si="3"/>
        <v>0</v>
      </c>
      <c r="N34" s="84">
        <f t="shared" si="4"/>
        <v>0</v>
      </c>
      <c r="O34" s="84">
        <f t="shared" si="5"/>
        <v>0</v>
      </c>
    </row>
    <row r="35" spans="1:15" s="1" customFormat="1" ht="14.25">
      <c r="A35" s="244">
        <v>17</v>
      </c>
      <c r="B35" s="255" t="s">
        <v>140</v>
      </c>
      <c r="C35" s="253" t="s">
        <v>31</v>
      </c>
      <c r="D35" s="256">
        <v>36</v>
      </c>
      <c r="E35" s="246"/>
      <c r="F35" s="247"/>
      <c r="G35" s="248">
        <f t="shared" si="0"/>
        <v>0</v>
      </c>
      <c r="H35" s="28"/>
      <c r="I35" s="28"/>
      <c r="J35" s="84">
        <f t="shared" si="1"/>
        <v>0</v>
      </c>
      <c r="K35" s="84">
        <f t="shared" si="6"/>
        <v>0</v>
      </c>
      <c r="L35" s="84">
        <f t="shared" si="2"/>
        <v>0</v>
      </c>
      <c r="M35" s="84">
        <f t="shared" si="3"/>
        <v>0</v>
      </c>
      <c r="N35" s="84">
        <f t="shared" si="4"/>
        <v>0</v>
      </c>
      <c r="O35" s="84">
        <f t="shared" si="5"/>
        <v>0</v>
      </c>
    </row>
    <row r="36" spans="1:15" s="1" customFormat="1" ht="14.25">
      <c r="A36" s="244">
        <v>18</v>
      </c>
      <c r="B36" s="255" t="s">
        <v>141</v>
      </c>
      <c r="C36" s="253" t="s">
        <v>31</v>
      </c>
      <c r="D36" s="254">
        <v>18</v>
      </c>
      <c r="E36" s="246"/>
      <c r="F36" s="247"/>
      <c r="G36" s="248">
        <f t="shared" si="0"/>
        <v>0</v>
      </c>
      <c r="H36" s="28"/>
      <c r="I36" s="28"/>
      <c r="J36" s="84">
        <f t="shared" si="1"/>
        <v>0</v>
      </c>
      <c r="K36" s="84">
        <f t="shared" si="6"/>
        <v>0</v>
      </c>
      <c r="L36" s="84">
        <f t="shared" si="2"/>
        <v>0</v>
      </c>
      <c r="M36" s="84">
        <f t="shared" si="3"/>
        <v>0</v>
      </c>
      <c r="N36" s="84">
        <f t="shared" si="4"/>
        <v>0</v>
      </c>
      <c r="O36" s="84">
        <f t="shared" si="5"/>
        <v>0</v>
      </c>
    </row>
    <row r="37" spans="1:15" s="1" customFormat="1" ht="15.75" customHeight="1">
      <c r="A37" s="244">
        <v>19</v>
      </c>
      <c r="B37" s="193" t="s">
        <v>142</v>
      </c>
      <c r="C37" s="257" t="s">
        <v>31</v>
      </c>
      <c r="D37" s="256">
        <v>17</v>
      </c>
      <c r="E37" s="246"/>
      <c r="F37" s="247"/>
      <c r="G37" s="248">
        <f t="shared" si="0"/>
        <v>0</v>
      </c>
      <c r="H37" s="28"/>
      <c r="I37" s="28"/>
      <c r="J37" s="84">
        <f t="shared" si="1"/>
        <v>0</v>
      </c>
      <c r="K37" s="84">
        <f t="shared" si="6"/>
        <v>0</v>
      </c>
      <c r="L37" s="84">
        <f t="shared" si="2"/>
        <v>0</v>
      </c>
      <c r="M37" s="84">
        <f t="shared" si="3"/>
        <v>0</v>
      </c>
      <c r="N37" s="84">
        <f t="shared" si="4"/>
        <v>0</v>
      </c>
      <c r="O37" s="84">
        <f t="shared" si="5"/>
        <v>0</v>
      </c>
    </row>
    <row r="38" spans="1:15" s="1" customFormat="1" ht="20.25" customHeight="1">
      <c r="A38" s="258">
        <v>20</v>
      </c>
      <c r="B38" s="259" t="s">
        <v>161</v>
      </c>
      <c r="C38" s="260" t="s">
        <v>31</v>
      </c>
      <c r="D38" s="261">
        <v>51</v>
      </c>
      <c r="E38" s="262"/>
      <c r="F38" s="263"/>
      <c r="G38" s="264">
        <f t="shared" si="0"/>
        <v>0</v>
      </c>
      <c r="H38" s="28"/>
      <c r="I38" s="28"/>
      <c r="J38" s="84">
        <f t="shared" si="1"/>
        <v>0</v>
      </c>
      <c r="K38" s="84">
        <f t="shared" si="6"/>
        <v>0</v>
      </c>
      <c r="L38" s="84">
        <f t="shared" si="2"/>
        <v>0</v>
      </c>
      <c r="M38" s="84">
        <f t="shared" si="3"/>
        <v>0</v>
      </c>
      <c r="N38" s="84">
        <f t="shared" si="4"/>
        <v>0</v>
      </c>
      <c r="O38" s="84">
        <f>SUM(L38:N38)</f>
        <v>0</v>
      </c>
    </row>
    <row r="39" spans="1:15" s="1" customFormat="1" ht="15" customHeight="1">
      <c r="A39" s="265">
        <v>21</v>
      </c>
      <c r="B39" s="266" t="s">
        <v>162</v>
      </c>
      <c r="C39" s="267" t="s">
        <v>52</v>
      </c>
      <c r="D39" s="267">
        <v>1</v>
      </c>
      <c r="E39" s="246"/>
      <c r="F39" s="268"/>
      <c r="G39" s="268">
        <f>ROUND(E39*F39,2)</f>
        <v>0</v>
      </c>
      <c r="H39" s="168"/>
      <c r="I39" s="28"/>
      <c r="J39" s="188">
        <f t="shared" si="1"/>
        <v>0</v>
      </c>
      <c r="K39" s="188">
        <f t="shared" si="6"/>
        <v>0</v>
      </c>
      <c r="L39" s="188">
        <f t="shared" si="2"/>
        <v>0</v>
      </c>
      <c r="M39" s="188">
        <f t="shared" si="3"/>
        <v>0</v>
      </c>
      <c r="N39" s="188">
        <f t="shared" si="4"/>
        <v>0</v>
      </c>
      <c r="O39" s="188">
        <f>SUM(L39:N39)</f>
        <v>0</v>
      </c>
    </row>
    <row r="40" spans="1:15" ht="14.25">
      <c r="A40" s="269"/>
      <c r="B40" s="270" t="s">
        <v>116</v>
      </c>
      <c r="C40" s="242"/>
      <c r="D40" s="271"/>
      <c r="E40" s="246"/>
      <c r="F40" s="247"/>
      <c r="G40" s="248"/>
      <c r="H40" s="28"/>
      <c r="I40" s="28"/>
      <c r="J40" s="84"/>
      <c r="K40" s="84"/>
      <c r="L40" s="84"/>
      <c r="M40" s="84"/>
      <c r="N40" s="84"/>
      <c r="O40" s="84"/>
    </row>
    <row r="41" spans="1:15" ht="14.25">
      <c r="A41" s="272">
        <v>1</v>
      </c>
      <c r="B41" s="243" t="s">
        <v>143</v>
      </c>
      <c r="C41" s="244" t="s">
        <v>20</v>
      </c>
      <c r="D41" s="245">
        <v>430</v>
      </c>
      <c r="E41" s="246"/>
      <c r="F41" s="246"/>
      <c r="G41" s="248">
        <f t="shared" si="0"/>
        <v>0</v>
      </c>
      <c r="H41" s="28"/>
      <c r="I41" s="28"/>
      <c r="J41" s="84">
        <f t="shared" si="1"/>
        <v>0</v>
      </c>
      <c r="K41" s="84">
        <f t="shared" si="6"/>
        <v>0</v>
      </c>
      <c r="L41" s="84">
        <f t="shared" si="2"/>
        <v>0</v>
      </c>
      <c r="M41" s="84">
        <f t="shared" si="3"/>
        <v>0</v>
      </c>
      <c r="N41" s="84">
        <f t="shared" si="4"/>
        <v>0</v>
      </c>
      <c r="O41" s="84">
        <f aca="true" t="shared" si="7" ref="O41:O67">SUM(L41:N41)</f>
        <v>0</v>
      </c>
    </row>
    <row r="42" spans="1:15" ht="14.25">
      <c r="A42" s="272">
        <v>2</v>
      </c>
      <c r="B42" s="243" t="s">
        <v>144</v>
      </c>
      <c r="C42" s="244" t="s">
        <v>20</v>
      </c>
      <c r="D42" s="245">
        <v>521</v>
      </c>
      <c r="E42" s="246"/>
      <c r="F42" s="246"/>
      <c r="G42" s="248">
        <f t="shared" si="0"/>
        <v>0</v>
      </c>
      <c r="H42" s="28"/>
      <c r="I42" s="28"/>
      <c r="J42" s="84">
        <f t="shared" si="1"/>
        <v>0</v>
      </c>
      <c r="K42" s="84">
        <f t="shared" si="6"/>
        <v>0</v>
      </c>
      <c r="L42" s="84">
        <f t="shared" si="2"/>
        <v>0</v>
      </c>
      <c r="M42" s="84">
        <f t="shared" si="3"/>
        <v>0</v>
      </c>
      <c r="N42" s="84">
        <f t="shared" si="4"/>
        <v>0</v>
      </c>
      <c r="O42" s="84">
        <f t="shared" si="7"/>
        <v>0</v>
      </c>
    </row>
    <row r="43" spans="1:15" ht="14.25">
      <c r="A43" s="272">
        <v>3</v>
      </c>
      <c r="B43" s="243" t="s">
        <v>145</v>
      </c>
      <c r="C43" s="244" t="s">
        <v>20</v>
      </c>
      <c r="D43" s="245">
        <v>430</v>
      </c>
      <c r="E43" s="246"/>
      <c r="F43" s="247"/>
      <c r="G43" s="248">
        <f t="shared" si="0"/>
        <v>0</v>
      </c>
      <c r="H43" s="28"/>
      <c r="I43" s="28"/>
      <c r="J43" s="84">
        <f t="shared" si="1"/>
        <v>0</v>
      </c>
      <c r="K43" s="84">
        <f t="shared" si="6"/>
        <v>0</v>
      </c>
      <c r="L43" s="84">
        <f t="shared" si="2"/>
        <v>0</v>
      </c>
      <c r="M43" s="84">
        <f t="shared" si="3"/>
        <v>0</v>
      </c>
      <c r="N43" s="84">
        <f t="shared" si="4"/>
        <v>0</v>
      </c>
      <c r="O43" s="84">
        <f t="shared" si="7"/>
        <v>0</v>
      </c>
    </row>
    <row r="44" spans="1:15" s="1" customFormat="1" ht="18.75" customHeight="1">
      <c r="A44" s="253">
        <v>4</v>
      </c>
      <c r="B44" s="243" t="s">
        <v>146</v>
      </c>
      <c r="C44" s="244" t="s">
        <v>20</v>
      </c>
      <c r="D44" s="245">
        <v>521</v>
      </c>
      <c r="E44" s="246"/>
      <c r="F44" s="247"/>
      <c r="G44" s="248">
        <f t="shared" si="0"/>
        <v>0</v>
      </c>
      <c r="H44" s="28"/>
      <c r="I44" s="28"/>
      <c r="J44" s="84">
        <f t="shared" si="1"/>
        <v>0</v>
      </c>
      <c r="K44" s="84">
        <f t="shared" si="6"/>
        <v>0</v>
      </c>
      <c r="L44" s="84">
        <f t="shared" si="2"/>
        <v>0</v>
      </c>
      <c r="M44" s="84">
        <f t="shared" si="3"/>
        <v>0</v>
      </c>
      <c r="N44" s="84">
        <f t="shared" si="4"/>
        <v>0</v>
      </c>
      <c r="O44" s="84">
        <f t="shared" si="7"/>
        <v>0</v>
      </c>
    </row>
    <row r="45" spans="1:15" s="1" customFormat="1" ht="28.5" customHeight="1">
      <c r="A45" s="242">
        <v>5</v>
      </c>
      <c r="B45" s="135" t="s">
        <v>163</v>
      </c>
      <c r="C45" s="257" t="s">
        <v>52</v>
      </c>
      <c r="D45" s="254">
        <v>85</v>
      </c>
      <c r="E45" s="246"/>
      <c r="F45" s="247"/>
      <c r="G45" s="248">
        <f t="shared" si="0"/>
        <v>0</v>
      </c>
      <c r="H45" s="28"/>
      <c r="I45" s="28"/>
      <c r="J45" s="84">
        <f t="shared" si="1"/>
        <v>0</v>
      </c>
      <c r="K45" s="84">
        <f t="shared" si="6"/>
        <v>0</v>
      </c>
      <c r="L45" s="84">
        <f t="shared" si="2"/>
        <v>0</v>
      </c>
      <c r="M45" s="84">
        <f t="shared" si="3"/>
        <v>0</v>
      </c>
      <c r="N45" s="84">
        <f t="shared" si="4"/>
        <v>0</v>
      </c>
      <c r="O45" s="84">
        <f t="shared" si="7"/>
        <v>0</v>
      </c>
    </row>
    <row r="46" spans="1:15" s="1" customFormat="1" ht="25.5" customHeight="1">
      <c r="A46" s="267">
        <v>6</v>
      </c>
      <c r="B46" s="135" t="s">
        <v>147</v>
      </c>
      <c r="C46" s="257" t="s">
        <v>52</v>
      </c>
      <c r="D46" s="254">
        <v>85</v>
      </c>
      <c r="E46" s="246"/>
      <c r="F46" s="247"/>
      <c r="G46" s="248">
        <f t="shared" si="0"/>
        <v>0</v>
      </c>
      <c r="H46" s="28"/>
      <c r="I46" s="28"/>
      <c r="J46" s="84">
        <f t="shared" si="1"/>
        <v>0</v>
      </c>
      <c r="K46" s="84">
        <f t="shared" si="6"/>
        <v>0</v>
      </c>
      <c r="L46" s="84">
        <f t="shared" si="2"/>
        <v>0</v>
      </c>
      <c r="M46" s="84">
        <f t="shared" si="3"/>
        <v>0</v>
      </c>
      <c r="N46" s="84">
        <f t="shared" si="4"/>
        <v>0</v>
      </c>
      <c r="O46" s="84">
        <f t="shared" si="7"/>
        <v>0</v>
      </c>
    </row>
    <row r="47" spans="1:15" s="1" customFormat="1" ht="30" customHeight="1">
      <c r="A47" s="242">
        <v>7</v>
      </c>
      <c r="B47" s="135" t="s">
        <v>148</v>
      </c>
      <c r="C47" s="257" t="s">
        <v>52</v>
      </c>
      <c r="D47" s="254">
        <v>170</v>
      </c>
      <c r="E47" s="246"/>
      <c r="F47" s="247"/>
      <c r="G47" s="248">
        <f t="shared" si="0"/>
        <v>0</v>
      </c>
      <c r="H47" s="28"/>
      <c r="I47" s="28"/>
      <c r="J47" s="84">
        <f t="shared" si="1"/>
        <v>0</v>
      </c>
      <c r="K47" s="84">
        <f t="shared" si="6"/>
        <v>0</v>
      </c>
      <c r="L47" s="84">
        <f t="shared" si="2"/>
        <v>0</v>
      </c>
      <c r="M47" s="84">
        <f t="shared" si="3"/>
        <v>0</v>
      </c>
      <c r="N47" s="84">
        <f t="shared" si="4"/>
        <v>0</v>
      </c>
      <c r="O47" s="84">
        <f t="shared" si="7"/>
        <v>0</v>
      </c>
    </row>
    <row r="48" spans="1:15" s="1" customFormat="1" ht="14.25">
      <c r="A48" s="244">
        <v>8</v>
      </c>
      <c r="B48" s="193" t="s">
        <v>164</v>
      </c>
      <c r="C48" s="257" t="s">
        <v>52</v>
      </c>
      <c r="D48" s="254">
        <v>1</v>
      </c>
      <c r="E48" s="246"/>
      <c r="F48" s="247"/>
      <c r="G48" s="248">
        <f t="shared" si="0"/>
        <v>0</v>
      </c>
      <c r="H48" s="28"/>
      <c r="I48" s="28"/>
      <c r="J48" s="84">
        <f t="shared" si="1"/>
        <v>0</v>
      </c>
      <c r="K48" s="84">
        <f t="shared" si="6"/>
        <v>0</v>
      </c>
      <c r="L48" s="84">
        <f t="shared" si="2"/>
        <v>0</v>
      </c>
      <c r="M48" s="84">
        <f t="shared" si="3"/>
        <v>0</v>
      </c>
      <c r="N48" s="84">
        <f t="shared" si="4"/>
        <v>0</v>
      </c>
      <c r="O48" s="84">
        <f t="shared" si="7"/>
        <v>0</v>
      </c>
    </row>
    <row r="49" spans="1:15" s="71" customFormat="1" ht="16.5" customHeight="1">
      <c r="A49" s="274"/>
      <c r="B49" s="189" t="s">
        <v>117</v>
      </c>
      <c r="C49" s="275"/>
      <c r="D49" s="276"/>
      <c r="E49" s="277"/>
      <c r="F49" s="278"/>
      <c r="G49" s="279"/>
      <c r="H49" s="197"/>
      <c r="I49" s="197"/>
      <c r="J49" s="198">
        <f t="shared" si="1"/>
        <v>0</v>
      </c>
      <c r="K49" s="198">
        <f t="shared" si="6"/>
        <v>0</v>
      </c>
      <c r="L49" s="198">
        <f t="shared" si="2"/>
        <v>0</v>
      </c>
      <c r="M49" s="198">
        <f t="shared" si="3"/>
        <v>0</v>
      </c>
      <c r="N49" s="198">
        <f t="shared" si="4"/>
        <v>0</v>
      </c>
      <c r="O49" s="198">
        <f t="shared" si="7"/>
        <v>0</v>
      </c>
    </row>
    <row r="50" spans="1:15" ht="16.5" customHeight="1">
      <c r="A50" s="273"/>
      <c r="B50" s="189" t="s">
        <v>118</v>
      </c>
      <c r="C50" s="269"/>
      <c r="D50" s="252"/>
      <c r="E50" s="246"/>
      <c r="F50" s="247"/>
      <c r="G50" s="248"/>
      <c r="H50" s="28"/>
      <c r="I50" s="28"/>
      <c r="J50" s="84">
        <f t="shared" si="1"/>
        <v>0</v>
      </c>
      <c r="K50" s="84">
        <f t="shared" si="6"/>
        <v>0</v>
      </c>
      <c r="L50" s="84">
        <f t="shared" si="2"/>
        <v>0</v>
      </c>
      <c r="M50" s="84">
        <f t="shared" si="3"/>
        <v>0</v>
      </c>
      <c r="N50" s="84">
        <f t="shared" si="4"/>
        <v>0</v>
      </c>
      <c r="O50" s="84">
        <f t="shared" si="7"/>
        <v>0</v>
      </c>
    </row>
    <row r="51" spans="1:15" s="201" customFormat="1" ht="18.75">
      <c r="A51" s="257">
        <v>1</v>
      </c>
      <c r="B51" s="193" t="s">
        <v>149</v>
      </c>
      <c r="C51" s="253" t="s">
        <v>20</v>
      </c>
      <c r="D51" s="254">
        <v>255</v>
      </c>
      <c r="E51" s="280"/>
      <c r="F51" s="247"/>
      <c r="G51" s="248">
        <f t="shared" si="0"/>
        <v>0</v>
      </c>
      <c r="H51" s="199"/>
      <c r="I51" s="199"/>
      <c r="J51" s="200">
        <f t="shared" si="1"/>
        <v>0</v>
      </c>
      <c r="K51" s="200">
        <f t="shared" si="6"/>
        <v>0</v>
      </c>
      <c r="L51" s="200">
        <f t="shared" si="2"/>
        <v>0</v>
      </c>
      <c r="M51" s="200">
        <f t="shared" si="3"/>
        <v>0</v>
      </c>
      <c r="N51" s="200">
        <f t="shared" si="4"/>
        <v>0</v>
      </c>
      <c r="O51" s="200">
        <f t="shared" si="7"/>
        <v>0</v>
      </c>
    </row>
    <row r="52" spans="1:15" s="201" customFormat="1" ht="18.75">
      <c r="A52" s="257"/>
      <c r="B52" s="193" t="s">
        <v>150</v>
      </c>
      <c r="C52" s="253" t="s">
        <v>20</v>
      </c>
      <c r="D52" s="254">
        <v>255</v>
      </c>
      <c r="E52" s="280"/>
      <c r="F52" s="247"/>
      <c r="G52" s="248">
        <f>ROUND(E52*F52,2)</f>
        <v>0</v>
      </c>
      <c r="H52" s="199"/>
      <c r="I52" s="199"/>
      <c r="J52" s="200"/>
      <c r="K52" s="200">
        <f t="shared" si="6"/>
        <v>0</v>
      </c>
      <c r="L52" s="200"/>
      <c r="M52" s="200">
        <f t="shared" si="3"/>
        <v>0</v>
      </c>
      <c r="N52" s="200">
        <f t="shared" si="4"/>
        <v>0</v>
      </c>
      <c r="O52" s="200"/>
    </row>
    <row r="53" spans="1:15" s="1" customFormat="1" ht="14.25" customHeight="1">
      <c r="A53" s="258">
        <v>2</v>
      </c>
      <c r="B53" s="298" t="s">
        <v>151</v>
      </c>
      <c r="C53" s="258" t="s">
        <v>31</v>
      </c>
      <c r="D53" s="299">
        <v>102</v>
      </c>
      <c r="E53" s="300"/>
      <c r="F53" s="263"/>
      <c r="G53" s="264">
        <f t="shared" si="0"/>
        <v>0</v>
      </c>
      <c r="H53" s="57"/>
      <c r="I53" s="57"/>
      <c r="J53" s="97">
        <f t="shared" si="1"/>
        <v>0</v>
      </c>
      <c r="K53" s="97">
        <f t="shared" si="6"/>
        <v>0</v>
      </c>
      <c r="L53" s="97">
        <f t="shared" si="2"/>
        <v>0</v>
      </c>
      <c r="M53" s="97">
        <f t="shared" si="3"/>
        <v>0</v>
      </c>
      <c r="N53" s="97">
        <f t="shared" si="4"/>
        <v>0</v>
      </c>
      <c r="O53" s="97">
        <f t="shared" si="7"/>
        <v>0</v>
      </c>
    </row>
    <row r="54" spans="1:15" s="1" customFormat="1" ht="16.5" customHeight="1">
      <c r="A54" s="265">
        <v>3</v>
      </c>
      <c r="B54" s="266" t="s">
        <v>119</v>
      </c>
      <c r="C54" s="267" t="s">
        <v>52</v>
      </c>
      <c r="D54" s="267">
        <v>17</v>
      </c>
      <c r="E54" s="280"/>
      <c r="F54" s="268"/>
      <c r="G54" s="268">
        <f t="shared" si="0"/>
        <v>0</v>
      </c>
      <c r="H54" s="27"/>
      <c r="I54" s="27"/>
      <c r="J54" s="29">
        <f t="shared" si="1"/>
        <v>0</v>
      </c>
      <c r="K54" s="29">
        <f t="shared" si="6"/>
        <v>0</v>
      </c>
      <c r="L54" s="29">
        <f t="shared" si="2"/>
        <v>0</v>
      </c>
      <c r="M54" s="29">
        <f t="shared" si="3"/>
        <v>0</v>
      </c>
      <c r="N54" s="29">
        <f t="shared" si="4"/>
        <v>0</v>
      </c>
      <c r="O54" s="29">
        <f>SUM(L54:N54)</f>
        <v>0</v>
      </c>
    </row>
    <row r="55" spans="1:15" s="1" customFormat="1" ht="14.25">
      <c r="A55" s="265">
        <v>4</v>
      </c>
      <c r="B55" s="266" t="s">
        <v>120</v>
      </c>
      <c r="C55" s="301" t="s">
        <v>31</v>
      </c>
      <c r="D55" s="267">
        <v>51</v>
      </c>
      <c r="E55" s="280"/>
      <c r="F55" s="268"/>
      <c r="G55" s="268">
        <f t="shared" si="0"/>
        <v>0</v>
      </c>
      <c r="H55" s="27"/>
      <c r="I55" s="27"/>
      <c r="J55" s="29">
        <f t="shared" si="1"/>
        <v>0</v>
      </c>
      <c r="K55" s="29">
        <f t="shared" si="6"/>
        <v>0</v>
      </c>
      <c r="L55" s="29">
        <f t="shared" si="2"/>
        <v>0</v>
      </c>
      <c r="M55" s="29">
        <f t="shared" si="3"/>
        <v>0</v>
      </c>
      <c r="N55" s="29">
        <f t="shared" si="4"/>
        <v>0</v>
      </c>
      <c r="O55" s="29">
        <f>SUM(L55:N55)</f>
        <v>0</v>
      </c>
    </row>
    <row r="56" spans="1:15" ht="14.25">
      <c r="A56" s="281"/>
      <c r="B56" s="282" t="s">
        <v>121</v>
      </c>
      <c r="C56" s="235"/>
      <c r="D56" s="283"/>
      <c r="E56" s="239"/>
      <c r="F56" s="240"/>
      <c r="G56" s="241"/>
      <c r="H56" s="185"/>
      <c r="I56" s="185"/>
      <c r="J56" s="101"/>
      <c r="K56" s="101"/>
      <c r="L56" s="101"/>
      <c r="M56" s="101"/>
      <c r="N56" s="101"/>
      <c r="O56" s="101"/>
    </row>
    <row r="57" spans="1:15" s="1" customFormat="1" ht="23.25" customHeight="1">
      <c r="A57" s="284">
        <v>1</v>
      </c>
      <c r="B57" s="193" t="s">
        <v>152</v>
      </c>
      <c r="C57" s="257" t="s">
        <v>20</v>
      </c>
      <c r="D57" s="285">
        <v>147</v>
      </c>
      <c r="E57" s="246"/>
      <c r="F57" s="247"/>
      <c r="G57" s="248">
        <f t="shared" si="0"/>
        <v>0</v>
      </c>
      <c r="H57" s="28"/>
      <c r="I57" s="28"/>
      <c r="J57" s="84">
        <f t="shared" si="1"/>
        <v>0</v>
      </c>
      <c r="K57" s="84">
        <f t="shared" si="6"/>
        <v>0</v>
      </c>
      <c r="L57" s="84">
        <f t="shared" si="2"/>
        <v>0</v>
      </c>
      <c r="M57" s="84">
        <f t="shared" si="3"/>
        <v>0</v>
      </c>
      <c r="N57" s="84">
        <f t="shared" si="4"/>
        <v>0</v>
      </c>
      <c r="O57" s="97">
        <f t="shared" si="7"/>
        <v>0</v>
      </c>
    </row>
    <row r="58" spans="1:18" s="1" customFormat="1" ht="16.5" customHeight="1">
      <c r="A58" s="284">
        <v>2</v>
      </c>
      <c r="B58" s="193" t="s">
        <v>153</v>
      </c>
      <c r="C58" s="257" t="s">
        <v>52</v>
      </c>
      <c r="D58" s="285">
        <v>48</v>
      </c>
      <c r="E58" s="246"/>
      <c r="F58" s="247"/>
      <c r="G58" s="248">
        <f t="shared" si="0"/>
        <v>0</v>
      </c>
      <c r="H58" s="28"/>
      <c r="I58" s="28"/>
      <c r="J58" s="84">
        <f t="shared" si="1"/>
        <v>0</v>
      </c>
      <c r="K58" s="84">
        <f t="shared" si="6"/>
        <v>0</v>
      </c>
      <c r="L58" s="84">
        <f t="shared" si="2"/>
        <v>0</v>
      </c>
      <c r="M58" s="84">
        <f t="shared" si="3"/>
        <v>0</v>
      </c>
      <c r="N58" s="286">
        <f t="shared" si="4"/>
        <v>0</v>
      </c>
      <c r="O58" s="29">
        <f t="shared" si="7"/>
        <v>0</v>
      </c>
      <c r="P58" s="218"/>
      <c r="Q58" s="218"/>
      <c r="R58" s="218"/>
    </row>
    <row r="59" spans="1:18" s="1" customFormat="1" ht="27.75" customHeight="1">
      <c r="A59" s="284">
        <v>3</v>
      </c>
      <c r="B59" s="193" t="s">
        <v>154</v>
      </c>
      <c r="C59" s="257" t="s">
        <v>52</v>
      </c>
      <c r="D59" s="285">
        <v>1</v>
      </c>
      <c r="E59" s="246"/>
      <c r="F59" s="247"/>
      <c r="G59" s="248">
        <f t="shared" si="0"/>
        <v>0</v>
      </c>
      <c r="H59" s="28"/>
      <c r="I59" s="28"/>
      <c r="J59" s="84">
        <f t="shared" si="1"/>
        <v>0</v>
      </c>
      <c r="K59" s="84">
        <f t="shared" si="6"/>
        <v>0</v>
      </c>
      <c r="L59" s="84">
        <f t="shared" si="2"/>
        <v>0</v>
      </c>
      <c r="M59" s="84">
        <f t="shared" si="3"/>
        <v>0</v>
      </c>
      <c r="N59" s="286">
        <f t="shared" si="4"/>
        <v>0</v>
      </c>
      <c r="O59" s="29">
        <f t="shared" si="7"/>
        <v>0</v>
      </c>
      <c r="P59" s="218"/>
      <c r="Q59" s="218"/>
      <c r="R59" s="218"/>
    </row>
    <row r="60" spans="1:18" ht="14.25">
      <c r="A60" s="269"/>
      <c r="B60" s="287" t="s">
        <v>155</v>
      </c>
      <c r="C60" s="251"/>
      <c r="D60" s="288"/>
      <c r="E60" s="246"/>
      <c r="F60" s="247"/>
      <c r="G60" s="248"/>
      <c r="H60" s="28"/>
      <c r="I60" s="28"/>
      <c r="J60" s="84"/>
      <c r="K60" s="84"/>
      <c r="L60" s="84"/>
      <c r="M60" s="84"/>
      <c r="N60" s="286"/>
      <c r="O60" s="29"/>
      <c r="P60" s="192"/>
      <c r="Q60" s="192"/>
      <c r="R60" s="192"/>
    </row>
    <row r="61" spans="1:18" ht="23.25" customHeight="1">
      <c r="A61" s="289">
        <v>1</v>
      </c>
      <c r="B61" s="132" t="s">
        <v>165</v>
      </c>
      <c r="C61" s="269" t="s">
        <v>122</v>
      </c>
      <c r="D61" s="290">
        <v>102</v>
      </c>
      <c r="E61" s="246"/>
      <c r="F61" s="247"/>
      <c r="G61" s="248">
        <f t="shared" si="0"/>
        <v>0</v>
      </c>
      <c r="H61" s="28"/>
      <c r="I61" s="28"/>
      <c r="J61" s="84">
        <f t="shared" si="1"/>
        <v>0</v>
      </c>
      <c r="K61" s="84">
        <f t="shared" si="6"/>
        <v>0</v>
      </c>
      <c r="L61" s="84">
        <f t="shared" si="2"/>
        <v>0</v>
      </c>
      <c r="M61" s="84">
        <f t="shared" si="3"/>
        <v>0</v>
      </c>
      <c r="N61" s="286">
        <f t="shared" si="4"/>
        <v>0</v>
      </c>
      <c r="O61" s="29">
        <f t="shared" si="7"/>
        <v>0</v>
      </c>
      <c r="P61" s="192"/>
      <c r="Q61" s="192"/>
      <c r="R61" s="192"/>
    </row>
    <row r="62" spans="1:18" s="1" customFormat="1" ht="20.25" customHeight="1">
      <c r="A62" s="265">
        <v>2</v>
      </c>
      <c r="B62" s="302" t="s">
        <v>87</v>
      </c>
      <c r="C62" s="265" t="s">
        <v>20</v>
      </c>
      <c r="D62" s="265">
        <v>1667</v>
      </c>
      <c r="E62" s="303"/>
      <c r="F62" s="248"/>
      <c r="G62" s="248">
        <f t="shared" si="0"/>
        <v>0</v>
      </c>
      <c r="H62" s="28"/>
      <c r="I62" s="29"/>
      <c r="J62" s="84">
        <f t="shared" si="1"/>
        <v>0</v>
      </c>
      <c r="K62" s="84">
        <f t="shared" si="6"/>
        <v>0</v>
      </c>
      <c r="L62" s="84">
        <f t="shared" si="2"/>
        <v>0</v>
      </c>
      <c r="M62" s="84">
        <f t="shared" si="3"/>
        <v>0</v>
      </c>
      <c r="N62" s="286">
        <f t="shared" si="4"/>
        <v>0</v>
      </c>
      <c r="O62" s="29">
        <f t="shared" si="7"/>
        <v>0</v>
      </c>
      <c r="P62" s="188"/>
      <c r="Q62" s="218"/>
      <c r="R62" s="218"/>
    </row>
    <row r="63" spans="1:18" s="1" customFormat="1" ht="19.5" customHeight="1">
      <c r="A63" s="202">
        <v>3</v>
      </c>
      <c r="B63" s="304" t="s">
        <v>39</v>
      </c>
      <c r="C63" s="202" t="s">
        <v>37</v>
      </c>
      <c r="D63" s="46">
        <v>85</v>
      </c>
      <c r="E63" s="28"/>
      <c r="F63" s="29"/>
      <c r="G63" s="28">
        <f>ROUND(E63*F63,2)</f>
        <v>0</v>
      </c>
      <c r="H63" s="28"/>
      <c r="I63" s="29"/>
      <c r="J63" s="84">
        <f t="shared" si="1"/>
        <v>0</v>
      </c>
      <c r="K63" s="84">
        <f t="shared" si="6"/>
        <v>0</v>
      </c>
      <c r="L63" s="84">
        <f t="shared" si="2"/>
        <v>0</v>
      </c>
      <c r="M63" s="84">
        <f t="shared" si="3"/>
        <v>0</v>
      </c>
      <c r="N63" s="286">
        <f t="shared" si="4"/>
        <v>0</v>
      </c>
      <c r="O63" s="29">
        <f t="shared" si="7"/>
        <v>0</v>
      </c>
      <c r="P63" s="188"/>
      <c r="Q63" s="218"/>
      <c r="R63" s="218"/>
    </row>
    <row r="64" spans="1:18" s="1" customFormat="1" ht="17.25" customHeight="1">
      <c r="A64" s="79">
        <v>4</v>
      </c>
      <c r="B64" s="96" t="s">
        <v>88</v>
      </c>
      <c r="C64" s="79" t="s">
        <v>31</v>
      </c>
      <c r="D64" s="79">
        <v>85</v>
      </c>
      <c r="E64" s="28"/>
      <c r="F64" s="29"/>
      <c r="G64" s="28">
        <f>ROUND(E64*F64,2)</f>
        <v>0</v>
      </c>
      <c r="H64" s="28"/>
      <c r="I64" s="29"/>
      <c r="J64" s="84">
        <f t="shared" si="1"/>
        <v>0</v>
      </c>
      <c r="K64" s="84">
        <f t="shared" si="6"/>
        <v>0</v>
      </c>
      <c r="L64" s="84">
        <f t="shared" si="2"/>
        <v>0</v>
      </c>
      <c r="M64" s="84">
        <f t="shared" si="3"/>
        <v>0</v>
      </c>
      <c r="N64" s="286">
        <f t="shared" si="4"/>
        <v>0</v>
      </c>
      <c r="O64" s="29">
        <f t="shared" si="7"/>
        <v>0</v>
      </c>
      <c r="P64" s="188"/>
      <c r="Q64" s="218"/>
      <c r="R64" s="218"/>
    </row>
    <row r="65" spans="1:18" s="1" customFormat="1" ht="19.5" customHeight="1">
      <c r="A65" s="14">
        <v>5</v>
      </c>
      <c r="B65" s="54" t="s">
        <v>41</v>
      </c>
      <c r="C65" s="202" t="s">
        <v>52</v>
      </c>
      <c r="D65" s="14">
        <v>1</v>
      </c>
      <c r="E65" s="28"/>
      <c r="F65" s="29"/>
      <c r="G65" s="28">
        <f>ROUND(E65*F65,2)</f>
        <v>0</v>
      </c>
      <c r="H65" s="28"/>
      <c r="I65" s="29"/>
      <c r="J65" s="84">
        <f t="shared" si="1"/>
        <v>0</v>
      </c>
      <c r="K65" s="84">
        <f t="shared" si="6"/>
        <v>0</v>
      </c>
      <c r="L65" s="84">
        <f t="shared" si="2"/>
        <v>0</v>
      </c>
      <c r="M65" s="84">
        <f t="shared" si="3"/>
        <v>0</v>
      </c>
      <c r="N65" s="286">
        <f t="shared" si="4"/>
        <v>0</v>
      </c>
      <c r="O65" s="29">
        <f t="shared" si="7"/>
        <v>0</v>
      </c>
      <c r="P65" s="188"/>
      <c r="Q65" s="218"/>
      <c r="R65" s="218"/>
    </row>
    <row r="66" spans="1:18" s="1" customFormat="1" ht="14.25">
      <c r="A66" s="235">
        <v>6</v>
      </c>
      <c r="B66" s="291" t="s">
        <v>59</v>
      </c>
      <c r="C66" s="292" t="s">
        <v>52</v>
      </c>
      <c r="D66" s="292">
        <v>1</v>
      </c>
      <c r="E66" s="292"/>
      <c r="F66" s="248"/>
      <c r="G66" s="248">
        <f t="shared" si="0"/>
        <v>0</v>
      </c>
      <c r="H66" s="28"/>
      <c r="I66" s="29"/>
      <c r="J66" s="84">
        <f t="shared" si="1"/>
        <v>0</v>
      </c>
      <c r="K66" s="84">
        <f t="shared" si="6"/>
        <v>0</v>
      </c>
      <c r="L66" s="84">
        <f t="shared" si="2"/>
        <v>0</v>
      </c>
      <c r="M66" s="84">
        <f t="shared" si="3"/>
        <v>0</v>
      </c>
      <c r="N66" s="286">
        <f t="shared" si="4"/>
        <v>0</v>
      </c>
      <c r="O66" s="29">
        <f t="shared" si="7"/>
        <v>0</v>
      </c>
      <c r="P66" s="188"/>
      <c r="Q66" s="218"/>
      <c r="R66" s="218"/>
    </row>
    <row r="67" spans="1:18" s="1" customFormat="1" ht="14.25">
      <c r="A67" s="260">
        <v>7</v>
      </c>
      <c r="B67" s="259" t="s">
        <v>166</v>
      </c>
      <c r="C67" s="260" t="s">
        <v>52</v>
      </c>
      <c r="D67" s="260">
        <v>1</v>
      </c>
      <c r="E67" s="293"/>
      <c r="F67" s="264"/>
      <c r="G67" s="248">
        <f t="shared" si="0"/>
        <v>0</v>
      </c>
      <c r="H67" s="28"/>
      <c r="I67" s="58"/>
      <c r="J67" s="84">
        <f t="shared" si="1"/>
        <v>0</v>
      </c>
      <c r="K67" s="84">
        <f t="shared" si="6"/>
        <v>0</v>
      </c>
      <c r="L67" s="84">
        <f t="shared" si="2"/>
        <v>0</v>
      </c>
      <c r="M67" s="84">
        <f t="shared" si="3"/>
        <v>0</v>
      </c>
      <c r="N67" s="286">
        <f t="shared" si="4"/>
        <v>0</v>
      </c>
      <c r="O67" s="29">
        <f t="shared" si="7"/>
        <v>0</v>
      </c>
      <c r="P67" s="188"/>
      <c r="Q67" s="218"/>
      <c r="R67" s="218"/>
    </row>
    <row r="68" spans="1:18" s="1" customFormat="1" ht="14.25">
      <c r="A68" s="14">
        <v>1</v>
      </c>
      <c r="B68" s="106" t="s">
        <v>66</v>
      </c>
      <c r="C68" s="107"/>
      <c r="D68" s="108"/>
      <c r="E68" s="109"/>
      <c r="F68" s="63"/>
      <c r="G68" s="64"/>
      <c r="H68" s="63"/>
      <c r="I68" s="64"/>
      <c r="J68" s="64"/>
      <c r="K68" s="64"/>
      <c r="L68" s="294">
        <f>SUM(L19:L67)</f>
        <v>0</v>
      </c>
      <c r="M68" s="29">
        <f>SUM(M18:M67)</f>
        <v>0</v>
      </c>
      <c r="N68" s="29">
        <f>SUM(N18:N67)</f>
        <v>0</v>
      </c>
      <c r="O68" s="29">
        <f>SUM(O18:O67)</f>
        <v>0</v>
      </c>
      <c r="P68" s="188"/>
      <c r="Q68" s="218"/>
      <c r="R68" s="218"/>
    </row>
    <row r="69" spans="1:16" s="1" customFormat="1" ht="14.25">
      <c r="A69" s="14">
        <v>2</v>
      </c>
      <c r="B69" s="60" t="s">
        <v>62</v>
      </c>
      <c r="C69" s="107"/>
      <c r="D69" s="108"/>
      <c r="E69" s="109"/>
      <c r="F69" s="63"/>
      <c r="G69" s="64"/>
      <c r="H69" s="63"/>
      <c r="I69" s="64"/>
      <c r="J69" s="64"/>
      <c r="K69" s="64"/>
      <c r="L69" s="294">
        <f>SUM(L68)*0.2359</f>
        <v>0</v>
      </c>
      <c r="M69" s="29"/>
      <c r="N69" s="29"/>
      <c r="O69" s="29">
        <f>L69</f>
        <v>0</v>
      </c>
      <c r="P69" s="188"/>
    </row>
    <row r="70" spans="1:16" s="1" customFormat="1" ht="12.75" customHeight="1">
      <c r="A70" s="14">
        <v>3</v>
      </c>
      <c r="B70" s="309" t="s">
        <v>63</v>
      </c>
      <c r="C70" s="309"/>
      <c r="D70" s="309"/>
      <c r="E70" s="295" t="s">
        <v>64</v>
      </c>
      <c r="F70" s="107"/>
      <c r="G70" s="107"/>
      <c r="H70" s="107"/>
      <c r="I70" s="107"/>
      <c r="J70" s="107"/>
      <c r="K70" s="107"/>
      <c r="L70" s="296"/>
      <c r="M70" s="111"/>
      <c r="N70" s="111"/>
      <c r="O70" s="111">
        <f>M70</f>
        <v>0</v>
      </c>
      <c r="P70" s="297"/>
    </row>
    <row r="71" spans="1:15" ht="14.25">
      <c r="A71" s="209">
        <v>4</v>
      </c>
      <c r="B71" s="210" t="s">
        <v>126</v>
      </c>
      <c r="C71" s="211"/>
      <c r="D71" s="212"/>
      <c r="E71" s="213"/>
      <c r="F71" s="214"/>
      <c r="G71" s="214"/>
      <c r="H71" s="214"/>
      <c r="I71" s="214"/>
      <c r="J71" s="214"/>
      <c r="K71" s="215"/>
      <c r="L71" s="216">
        <f>L70+L69+L68</f>
        <v>0</v>
      </c>
      <c r="M71" s="216">
        <f>M70+M69+M68</f>
        <v>0</v>
      </c>
      <c r="N71" s="216">
        <f>N70+N69+N68</f>
        <v>0</v>
      </c>
      <c r="O71" s="216">
        <f>O70+O69+O68</f>
        <v>0</v>
      </c>
    </row>
    <row r="72" spans="1:15" ht="14.25">
      <c r="A72" s="38">
        <v>5</v>
      </c>
      <c r="B72" s="151" t="s">
        <v>127</v>
      </c>
      <c r="C72" s="112"/>
      <c r="D72" s="113"/>
      <c r="E72" s="107"/>
      <c r="F72" s="107"/>
      <c r="G72" s="107"/>
      <c r="H72" s="107"/>
      <c r="I72" s="107"/>
      <c r="J72" s="107"/>
      <c r="K72" s="110"/>
      <c r="L72" s="208"/>
      <c r="M72" s="208"/>
      <c r="N72" s="208"/>
      <c r="O72" s="111">
        <f>O71*0.21</f>
        <v>0</v>
      </c>
    </row>
    <row r="73" spans="1:15" ht="14.25">
      <c r="A73" s="38">
        <v>6</v>
      </c>
      <c r="B73" s="151" t="s">
        <v>128</v>
      </c>
      <c r="C73" s="112"/>
      <c r="D73" s="113"/>
      <c r="E73" s="107"/>
      <c r="F73" s="107"/>
      <c r="G73" s="107"/>
      <c r="H73" s="107"/>
      <c r="I73" s="107"/>
      <c r="J73" s="107"/>
      <c r="K73" s="110"/>
      <c r="L73" s="208"/>
      <c r="M73" s="208"/>
      <c r="N73" s="208"/>
      <c r="O73" s="111">
        <f>O71+O72</f>
        <v>0</v>
      </c>
    </row>
    <row r="75" ht="14.25">
      <c r="B75" s="305" t="s">
        <v>65</v>
      </c>
    </row>
  </sheetData>
  <sheetProtection/>
  <mergeCells count="8">
    <mergeCell ref="B70:D70"/>
    <mergeCell ref="A3:O3"/>
    <mergeCell ref="A4:O4"/>
    <mergeCell ref="E14:I14"/>
    <mergeCell ref="K14:O14"/>
    <mergeCell ref="A9:D9"/>
    <mergeCell ref="A12:O12"/>
    <mergeCell ref="A10:K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74"/>
  <sheetViews>
    <sheetView zoomScalePageLayoutView="0" workbookViewId="0" topLeftCell="A1">
      <selection activeCell="P65" sqref="P65"/>
    </sheetView>
  </sheetViews>
  <sheetFormatPr defaultColWidth="9.28125" defaultRowHeight="15"/>
  <cols>
    <col min="1" max="1" width="4.7109375" style="1" customWidth="1"/>
    <col min="2" max="2" width="42.00390625" style="1" bestFit="1" customWidth="1"/>
    <col min="3" max="3" width="5.28125" style="1" customWidth="1"/>
    <col min="4" max="4" width="7.421875" style="1" bestFit="1" customWidth="1"/>
    <col min="5" max="5" width="7.28125" style="1" customWidth="1"/>
    <col min="6" max="6" width="5.7109375" style="1" customWidth="1"/>
    <col min="7" max="7" width="6.7109375" style="1" customWidth="1"/>
    <col min="8" max="8" width="7.28125" style="1" customWidth="1"/>
    <col min="9" max="9" width="6.57421875" style="1" customWidth="1"/>
    <col min="10" max="15" width="7.28125" style="1" customWidth="1"/>
    <col min="16" max="16" width="7.7109375" style="1" bestFit="1" customWidth="1"/>
    <col min="17" max="16384" width="9.28125" style="1" customWidth="1"/>
  </cols>
  <sheetData>
    <row r="1" spans="14:17" ht="18">
      <c r="N1" s="114" t="s">
        <v>1</v>
      </c>
      <c r="O1" s="114"/>
      <c r="P1" s="114"/>
      <c r="Q1" s="114"/>
    </row>
    <row r="2" spans="14:17" ht="18">
      <c r="N2" s="114"/>
      <c r="O2" s="114"/>
      <c r="P2" s="114"/>
      <c r="Q2" s="114"/>
    </row>
    <row r="3" spans="1:16" ht="17.25" customHeight="1">
      <c r="A3" s="307" t="s">
        <v>167</v>
      </c>
      <c r="B3" s="307"/>
      <c r="C3" s="307"/>
      <c r="D3" s="307"/>
      <c r="E3" s="307"/>
      <c r="F3" s="307"/>
      <c r="G3" s="307"/>
      <c r="H3" s="307"/>
      <c r="I3" s="307"/>
      <c r="J3" s="307"/>
      <c r="K3" s="307"/>
      <c r="L3" s="307"/>
      <c r="M3" s="307"/>
      <c r="N3" s="307"/>
      <c r="O3" s="307"/>
      <c r="P3" s="307"/>
    </row>
    <row r="4" spans="1:16" ht="17.25" customHeight="1">
      <c r="A4" s="307" t="s">
        <v>2</v>
      </c>
      <c r="B4" s="307"/>
      <c r="C4" s="307"/>
      <c r="D4" s="307"/>
      <c r="E4" s="307"/>
      <c r="F4" s="307"/>
      <c r="G4" s="307"/>
      <c r="H4" s="307"/>
      <c r="I4" s="307"/>
      <c r="J4" s="307"/>
      <c r="K4" s="307"/>
      <c r="L4" s="307"/>
      <c r="M4" s="307"/>
      <c r="N4" s="307"/>
      <c r="O4" s="307"/>
      <c r="P4" s="307"/>
    </row>
    <row r="6" ht="14.25">
      <c r="O6" s="74"/>
    </row>
    <row r="7" spans="1:16" s="176" customFormat="1" ht="13.5">
      <c r="A7" s="172" t="s">
        <v>109</v>
      </c>
      <c r="N7" s="9"/>
      <c r="O7" s="177"/>
      <c r="P7" s="9"/>
    </row>
    <row r="8" spans="1:16" ht="15">
      <c r="A8" s="173" t="s">
        <v>65</v>
      </c>
      <c r="B8" s="6"/>
      <c r="C8" s="6"/>
      <c r="D8" s="6"/>
      <c r="E8" s="6"/>
      <c r="F8" s="6"/>
      <c r="G8" s="115"/>
      <c r="H8" s="115"/>
      <c r="I8" s="116"/>
      <c r="J8" s="115"/>
      <c r="K8" s="115"/>
      <c r="L8" s="217"/>
      <c r="M8" s="217"/>
      <c r="N8" s="217"/>
      <c r="O8" s="217"/>
      <c r="P8" s="217"/>
    </row>
    <row r="9" spans="1:16" ht="14.25">
      <c r="A9" s="314" t="s">
        <v>107</v>
      </c>
      <c r="B9" s="314"/>
      <c r="C9" s="10"/>
      <c r="L9" s="218"/>
      <c r="M9" s="190"/>
      <c r="N9" s="190"/>
      <c r="O9" s="190"/>
      <c r="P9" s="190"/>
    </row>
    <row r="10" spans="1:16" ht="12.75" customHeight="1">
      <c r="A10" s="316" t="s">
        <v>110</v>
      </c>
      <c r="B10" s="316"/>
      <c r="C10" s="316"/>
      <c r="D10" s="316"/>
      <c r="E10" s="316"/>
      <c r="F10" s="316"/>
      <c r="G10" s="13"/>
      <c r="H10" s="13"/>
      <c r="I10" s="13"/>
      <c r="J10" s="13"/>
      <c r="K10" s="13"/>
      <c r="L10" s="13"/>
      <c r="M10" s="13"/>
      <c r="N10" s="13"/>
      <c r="O10" s="13"/>
      <c r="P10" s="13"/>
    </row>
    <row r="11" spans="1:16" ht="12.75" customHeight="1">
      <c r="A11" s="12"/>
      <c r="B11" s="12"/>
      <c r="C11" s="12"/>
      <c r="D11" s="12"/>
      <c r="E11" s="12"/>
      <c r="F11" s="12"/>
      <c r="G11" s="13"/>
      <c r="H11" s="13"/>
      <c r="I11" s="13"/>
      <c r="J11" s="13"/>
      <c r="K11" s="13"/>
      <c r="L11" s="13"/>
      <c r="M11" s="13"/>
      <c r="N11" s="13"/>
      <c r="O11" s="13"/>
      <c r="P11" s="13"/>
    </row>
    <row r="12" spans="1:16" ht="33" customHeight="1">
      <c r="A12" s="310" t="s">
        <v>111</v>
      </c>
      <c r="B12" s="310"/>
      <c r="C12" s="310"/>
      <c r="D12" s="310"/>
      <c r="E12" s="310"/>
      <c r="F12" s="310"/>
      <c r="G12" s="310"/>
      <c r="H12" s="310"/>
      <c r="I12" s="310"/>
      <c r="J12" s="310"/>
      <c r="K12" s="310"/>
      <c r="L12" s="310"/>
      <c r="M12" s="310"/>
      <c r="N12" s="310"/>
      <c r="O12" s="310"/>
      <c r="P12" s="310"/>
    </row>
    <row r="13" spans="1:16" ht="12.75" customHeight="1">
      <c r="A13" s="12"/>
      <c r="B13" s="12"/>
      <c r="C13" s="12"/>
      <c r="D13" s="12"/>
      <c r="E13" s="12"/>
      <c r="F13" s="12"/>
      <c r="G13" s="13"/>
      <c r="H13" s="13"/>
      <c r="I13" s="13"/>
      <c r="J13" s="13"/>
      <c r="K13" s="13"/>
      <c r="L13" s="13"/>
      <c r="M13" s="13"/>
      <c r="N13" s="13"/>
      <c r="O13" s="13"/>
      <c r="P13" s="13"/>
    </row>
    <row r="14" spans="1:16" ht="18.75">
      <c r="A14" s="117" t="s">
        <v>0</v>
      </c>
      <c r="B14" s="178" t="s">
        <v>4</v>
      </c>
      <c r="C14" s="179"/>
      <c r="D14" s="179" t="s">
        <v>5</v>
      </c>
      <c r="E14" s="180" t="s">
        <v>6</v>
      </c>
      <c r="F14" s="313" t="s">
        <v>7</v>
      </c>
      <c r="G14" s="313"/>
      <c r="H14" s="313"/>
      <c r="I14" s="313"/>
      <c r="J14" s="313"/>
      <c r="K14" s="179"/>
      <c r="L14" s="313" t="s">
        <v>8</v>
      </c>
      <c r="M14" s="313"/>
      <c r="N14" s="313"/>
      <c r="O14" s="313"/>
      <c r="P14" s="313"/>
    </row>
    <row r="15" spans="1:16" ht="42" customHeight="1">
      <c r="A15" s="102"/>
      <c r="B15" s="118"/>
      <c r="C15" s="77"/>
      <c r="D15" s="77"/>
      <c r="E15" s="16"/>
      <c r="F15" s="16" t="s">
        <v>9</v>
      </c>
      <c r="G15" s="16" t="s">
        <v>10</v>
      </c>
      <c r="H15" s="17" t="s">
        <v>11</v>
      </c>
      <c r="I15" s="16" t="s">
        <v>12</v>
      </c>
      <c r="J15" s="16" t="s">
        <v>13</v>
      </c>
      <c r="K15" s="17" t="s">
        <v>66</v>
      </c>
      <c r="L15" s="16" t="s">
        <v>15</v>
      </c>
      <c r="M15" s="17" t="s">
        <v>11</v>
      </c>
      <c r="N15" s="16" t="s">
        <v>12</v>
      </c>
      <c r="O15" s="16" t="s">
        <v>13</v>
      </c>
      <c r="P15" s="16" t="s">
        <v>16</v>
      </c>
    </row>
    <row r="16" spans="1:16" ht="14.25">
      <c r="A16" s="102"/>
      <c r="B16" s="118">
        <v>2</v>
      </c>
      <c r="C16" s="77"/>
      <c r="D16" s="77">
        <v>3</v>
      </c>
      <c r="E16" s="16">
        <v>4</v>
      </c>
      <c r="F16" s="16">
        <v>5</v>
      </c>
      <c r="G16" s="16">
        <v>6</v>
      </c>
      <c r="H16" s="80">
        <v>7</v>
      </c>
      <c r="I16" s="16">
        <v>8</v>
      </c>
      <c r="J16" s="16">
        <v>9</v>
      </c>
      <c r="K16" s="81">
        <v>10</v>
      </c>
      <c r="L16" s="16">
        <v>11</v>
      </c>
      <c r="M16" s="16">
        <v>12</v>
      </c>
      <c r="N16" s="16">
        <v>13</v>
      </c>
      <c r="O16" s="16">
        <v>14</v>
      </c>
      <c r="P16" s="16">
        <v>15</v>
      </c>
    </row>
    <row r="17" spans="1:16" ht="14.25">
      <c r="A17" s="119"/>
      <c r="B17" s="120" t="s">
        <v>17</v>
      </c>
      <c r="C17" s="88"/>
      <c r="D17" s="16"/>
      <c r="E17" s="16"/>
      <c r="F17" s="57"/>
      <c r="G17" s="84"/>
      <c r="H17" s="84"/>
      <c r="I17" s="84"/>
      <c r="J17" s="85"/>
      <c r="K17" s="84"/>
      <c r="L17" s="84"/>
      <c r="M17" s="84"/>
      <c r="N17" s="84"/>
      <c r="O17" s="84"/>
      <c r="P17" s="84"/>
    </row>
    <row r="18" spans="1:19" ht="12.75" customHeight="1">
      <c r="A18" s="76">
        <v>1</v>
      </c>
      <c r="B18" s="121" t="s">
        <v>18</v>
      </c>
      <c r="C18" s="122" t="s">
        <v>19</v>
      </c>
      <c r="D18" s="123" t="s">
        <v>20</v>
      </c>
      <c r="E18" s="159">
        <v>75</v>
      </c>
      <c r="F18" s="170"/>
      <c r="G18" s="168"/>
      <c r="H18" s="28">
        <f aca="true" t="shared" si="0" ref="H18:H61">ROUND(F18*G18,2)</f>
        <v>0</v>
      </c>
      <c r="I18" s="28"/>
      <c r="J18" s="28"/>
      <c r="K18" s="84">
        <f aca="true" t="shared" si="1" ref="K18:K58">SUM(H18:J18)</f>
        <v>0</v>
      </c>
      <c r="L18" s="84">
        <f>E18+L18:L58*F18</f>
        <v>0</v>
      </c>
      <c r="M18" s="84">
        <f aca="true" t="shared" si="2" ref="M18:M58">E18*H18</f>
        <v>0</v>
      </c>
      <c r="N18" s="84">
        <f aca="true" t="shared" si="3" ref="N18:N58">I18*E18</f>
        <v>0</v>
      </c>
      <c r="O18" s="84">
        <f aca="true" t="shared" si="4" ref="O18:O58">J18*E18</f>
        <v>0</v>
      </c>
      <c r="P18" s="84">
        <f aca="true" t="shared" si="5" ref="P18:P31">SUM(M18:O18)</f>
        <v>0</v>
      </c>
      <c r="Q18" s="158"/>
      <c r="R18" s="158"/>
      <c r="S18" s="158"/>
    </row>
    <row r="19" spans="1:19" ht="14.25">
      <c r="A19" s="16">
        <v>2</v>
      </c>
      <c r="B19" s="121" t="s">
        <v>21</v>
      </c>
      <c r="C19" s="122" t="s">
        <v>22</v>
      </c>
      <c r="D19" s="123" t="s">
        <v>20</v>
      </c>
      <c r="E19" s="159">
        <v>92</v>
      </c>
      <c r="F19" s="170"/>
      <c r="G19" s="168"/>
      <c r="H19" s="28">
        <f t="shared" si="0"/>
        <v>0</v>
      </c>
      <c r="I19" s="28"/>
      <c r="J19" s="28"/>
      <c r="K19" s="84">
        <f t="shared" si="1"/>
        <v>0</v>
      </c>
      <c r="L19" s="84">
        <f aca="true" t="shared" si="6" ref="L19:L58">E19*F19</f>
        <v>0</v>
      </c>
      <c r="M19" s="84">
        <f t="shared" si="2"/>
        <v>0</v>
      </c>
      <c r="N19" s="84">
        <f t="shared" si="3"/>
        <v>0</v>
      </c>
      <c r="O19" s="84">
        <f t="shared" si="4"/>
        <v>0</v>
      </c>
      <c r="P19" s="84">
        <f t="shared" si="5"/>
        <v>0</v>
      </c>
      <c r="Q19" s="158"/>
      <c r="R19" s="158"/>
      <c r="S19" s="158"/>
    </row>
    <row r="20" spans="1:19" ht="14.25">
      <c r="A20" s="77">
        <v>3</v>
      </c>
      <c r="B20" s="121" t="s">
        <v>23</v>
      </c>
      <c r="C20" s="122" t="s">
        <v>24</v>
      </c>
      <c r="D20" s="123" t="s">
        <v>20</v>
      </c>
      <c r="E20" s="159">
        <v>198</v>
      </c>
      <c r="F20" s="170"/>
      <c r="G20" s="168"/>
      <c r="H20" s="28">
        <f t="shared" si="0"/>
        <v>0</v>
      </c>
      <c r="I20" s="28"/>
      <c r="J20" s="28"/>
      <c r="K20" s="84">
        <f t="shared" si="1"/>
        <v>0</v>
      </c>
      <c r="L20" s="84">
        <f t="shared" si="6"/>
        <v>0</v>
      </c>
      <c r="M20" s="84">
        <f t="shared" si="2"/>
        <v>0</v>
      </c>
      <c r="N20" s="84">
        <f t="shared" si="3"/>
        <v>0</v>
      </c>
      <c r="O20" s="84">
        <f t="shared" si="4"/>
        <v>0</v>
      </c>
      <c r="P20" s="84">
        <f t="shared" si="5"/>
        <v>0</v>
      </c>
      <c r="Q20" s="158"/>
      <c r="R20" s="158"/>
      <c r="S20" s="158"/>
    </row>
    <row r="21" spans="1:19" ht="14.25">
      <c r="A21" s="77">
        <v>4</v>
      </c>
      <c r="B21" s="124" t="s">
        <v>25</v>
      </c>
      <c r="C21" s="125"/>
      <c r="D21" s="126" t="s">
        <v>26</v>
      </c>
      <c r="E21" s="160">
        <v>1</v>
      </c>
      <c r="F21" s="170"/>
      <c r="G21" s="168"/>
      <c r="H21" s="28">
        <f t="shared" si="0"/>
        <v>0</v>
      </c>
      <c r="I21" s="28"/>
      <c r="J21" s="28"/>
      <c r="K21" s="84">
        <f t="shared" si="1"/>
        <v>0</v>
      </c>
      <c r="L21" s="84">
        <f t="shared" si="6"/>
        <v>0</v>
      </c>
      <c r="M21" s="84">
        <f t="shared" si="2"/>
        <v>0</v>
      </c>
      <c r="N21" s="84">
        <f t="shared" si="3"/>
        <v>0</v>
      </c>
      <c r="O21" s="84">
        <f t="shared" si="4"/>
        <v>0</v>
      </c>
      <c r="P21" s="84">
        <f t="shared" si="5"/>
        <v>0</v>
      </c>
      <c r="Q21" s="158"/>
      <c r="R21" s="158"/>
      <c r="S21" s="158"/>
    </row>
    <row r="22" spans="1:19" ht="14.25">
      <c r="A22" s="16">
        <v>5</v>
      </c>
      <c r="B22" s="127" t="s">
        <v>27</v>
      </c>
      <c r="C22" s="128"/>
      <c r="D22" s="126" t="s">
        <v>20</v>
      </c>
      <c r="E22" s="160">
        <v>75</v>
      </c>
      <c r="F22" s="170"/>
      <c r="G22" s="168"/>
      <c r="H22" s="28">
        <f t="shared" si="0"/>
        <v>0</v>
      </c>
      <c r="I22" s="28"/>
      <c r="J22" s="28"/>
      <c r="K22" s="84">
        <f t="shared" si="1"/>
        <v>0</v>
      </c>
      <c r="L22" s="84">
        <f t="shared" si="6"/>
        <v>0</v>
      </c>
      <c r="M22" s="84">
        <f t="shared" si="2"/>
        <v>0</v>
      </c>
      <c r="N22" s="84">
        <f t="shared" si="3"/>
        <v>0</v>
      </c>
      <c r="O22" s="84">
        <f t="shared" si="4"/>
        <v>0</v>
      </c>
      <c r="P22" s="84">
        <f t="shared" si="5"/>
        <v>0</v>
      </c>
      <c r="Q22" s="158"/>
      <c r="R22" s="158"/>
      <c r="S22" s="158"/>
    </row>
    <row r="23" spans="1:19" ht="14.25">
      <c r="A23" s="16">
        <v>6</v>
      </c>
      <c r="B23" s="127" t="s">
        <v>28</v>
      </c>
      <c r="C23" s="128"/>
      <c r="D23" s="126" t="s">
        <v>20</v>
      </c>
      <c r="E23" s="160">
        <v>92</v>
      </c>
      <c r="F23" s="170"/>
      <c r="G23" s="168"/>
      <c r="H23" s="28">
        <f t="shared" si="0"/>
        <v>0</v>
      </c>
      <c r="I23" s="28"/>
      <c r="J23" s="28"/>
      <c r="K23" s="84">
        <f t="shared" si="1"/>
        <v>0</v>
      </c>
      <c r="L23" s="84">
        <f t="shared" si="6"/>
        <v>0</v>
      </c>
      <c r="M23" s="84">
        <f t="shared" si="2"/>
        <v>0</v>
      </c>
      <c r="N23" s="84">
        <f t="shared" si="3"/>
        <v>0</v>
      </c>
      <c r="O23" s="84">
        <f t="shared" si="4"/>
        <v>0</v>
      </c>
      <c r="P23" s="84">
        <f t="shared" si="5"/>
        <v>0</v>
      </c>
      <c r="Q23" s="158"/>
      <c r="R23" s="158"/>
      <c r="S23" s="158"/>
    </row>
    <row r="24" spans="1:19" ht="14.25">
      <c r="A24" s="16">
        <v>7</v>
      </c>
      <c r="B24" s="127" t="s">
        <v>29</v>
      </c>
      <c r="C24" s="128"/>
      <c r="D24" s="126" t="s">
        <v>20</v>
      </c>
      <c r="E24" s="160">
        <v>198</v>
      </c>
      <c r="F24" s="170"/>
      <c r="G24" s="168"/>
      <c r="H24" s="28">
        <f t="shared" si="0"/>
        <v>0</v>
      </c>
      <c r="I24" s="28"/>
      <c r="J24" s="28"/>
      <c r="K24" s="84">
        <f t="shared" si="1"/>
        <v>0</v>
      </c>
      <c r="L24" s="84">
        <f t="shared" si="6"/>
        <v>0</v>
      </c>
      <c r="M24" s="84">
        <f t="shared" si="2"/>
        <v>0</v>
      </c>
      <c r="N24" s="84">
        <f t="shared" si="3"/>
        <v>0</v>
      </c>
      <c r="O24" s="84">
        <f t="shared" si="4"/>
        <v>0</v>
      </c>
      <c r="P24" s="84">
        <f t="shared" si="5"/>
        <v>0</v>
      </c>
      <c r="Q24" s="158"/>
      <c r="R24" s="158"/>
      <c r="S24" s="158"/>
    </row>
    <row r="25" spans="1:19" ht="14.25">
      <c r="A25" s="123">
        <v>8</v>
      </c>
      <c r="B25" s="129" t="s">
        <v>30</v>
      </c>
      <c r="C25" s="130" t="s">
        <v>19</v>
      </c>
      <c r="D25" s="131" t="s">
        <v>31</v>
      </c>
      <c r="E25" s="161">
        <v>90</v>
      </c>
      <c r="F25" s="170"/>
      <c r="G25" s="168"/>
      <c r="H25" s="28">
        <f t="shared" si="0"/>
        <v>0</v>
      </c>
      <c r="I25" s="28"/>
      <c r="J25" s="28"/>
      <c r="K25" s="84">
        <f t="shared" si="1"/>
        <v>0</v>
      </c>
      <c r="L25" s="84">
        <f t="shared" si="6"/>
        <v>0</v>
      </c>
      <c r="M25" s="84">
        <f t="shared" si="2"/>
        <v>0</v>
      </c>
      <c r="N25" s="84">
        <f t="shared" si="3"/>
        <v>0</v>
      </c>
      <c r="O25" s="84">
        <f t="shared" si="4"/>
        <v>0</v>
      </c>
      <c r="P25" s="84">
        <f t="shared" si="5"/>
        <v>0</v>
      </c>
      <c r="Q25" s="158"/>
      <c r="R25" s="158"/>
      <c r="S25" s="158"/>
    </row>
    <row r="26" spans="1:19" ht="14.25">
      <c r="A26" s="123">
        <v>9</v>
      </c>
      <c r="B26" s="129" t="s">
        <v>32</v>
      </c>
      <c r="C26" s="130"/>
      <c r="D26" s="131" t="s">
        <v>31</v>
      </c>
      <c r="E26" s="161">
        <v>75</v>
      </c>
      <c r="F26" s="170"/>
      <c r="G26" s="168"/>
      <c r="H26" s="28">
        <f t="shared" si="0"/>
        <v>0</v>
      </c>
      <c r="I26" s="28"/>
      <c r="J26" s="28"/>
      <c r="K26" s="84">
        <f t="shared" si="1"/>
        <v>0</v>
      </c>
      <c r="L26" s="84">
        <f t="shared" si="6"/>
        <v>0</v>
      </c>
      <c r="M26" s="84">
        <f t="shared" si="2"/>
        <v>0</v>
      </c>
      <c r="N26" s="84">
        <f t="shared" si="3"/>
        <v>0</v>
      </c>
      <c r="O26" s="84">
        <f t="shared" si="4"/>
        <v>0</v>
      </c>
      <c r="P26" s="84">
        <f t="shared" si="5"/>
        <v>0</v>
      </c>
      <c r="Q26" s="158"/>
      <c r="R26" s="158"/>
      <c r="S26" s="158"/>
    </row>
    <row r="27" spans="1:19" ht="14.25">
      <c r="A27" s="123">
        <v>10</v>
      </c>
      <c r="B27" s="129" t="s">
        <v>33</v>
      </c>
      <c r="C27" s="130"/>
      <c r="D27" s="131" t="s">
        <v>26</v>
      </c>
      <c r="E27" s="161">
        <v>1</v>
      </c>
      <c r="F27" s="170"/>
      <c r="G27" s="168"/>
      <c r="H27" s="28">
        <f t="shared" si="0"/>
        <v>0</v>
      </c>
      <c r="I27" s="28"/>
      <c r="J27" s="28"/>
      <c r="K27" s="84">
        <f t="shared" si="1"/>
        <v>0</v>
      </c>
      <c r="L27" s="84">
        <f t="shared" si="6"/>
        <v>0</v>
      </c>
      <c r="M27" s="84">
        <f t="shared" si="2"/>
        <v>0</v>
      </c>
      <c r="N27" s="84">
        <f t="shared" si="3"/>
        <v>0</v>
      </c>
      <c r="O27" s="84">
        <f t="shared" si="4"/>
        <v>0</v>
      </c>
      <c r="P27" s="84">
        <f t="shared" si="5"/>
        <v>0</v>
      </c>
      <c r="Q27" s="158"/>
      <c r="R27" s="158"/>
      <c r="S27" s="158"/>
    </row>
    <row r="28" spans="1:19" ht="14.25">
      <c r="A28" s="126">
        <v>11</v>
      </c>
      <c r="B28" s="132" t="s">
        <v>34</v>
      </c>
      <c r="C28" s="92"/>
      <c r="D28" s="93" t="s">
        <v>35</v>
      </c>
      <c r="E28" s="161">
        <v>1</v>
      </c>
      <c r="F28" s="170"/>
      <c r="G28" s="168"/>
      <c r="H28" s="28">
        <f t="shared" si="0"/>
        <v>0</v>
      </c>
      <c r="I28" s="28"/>
      <c r="J28" s="28"/>
      <c r="K28" s="84">
        <f t="shared" si="1"/>
        <v>0</v>
      </c>
      <c r="L28" s="84">
        <f t="shared" si="6"/>
        <v>0</v>
      </c>
      <c r="M28" s="84">
        <f t="shared" si="2"/>
        <v>0</v>
      </c>
      <c r="N28" s="84">
        <f t="shared" si="3"/>
        <v>0</v>
      </c>
      <c r="O28" s="84">
        <f t="shared" si="4"/>
        <v>0</v>
      </c>
      <c r="P28" s="84">
        <f t="shared" si="5"/>
        <v>0</v>
      </c>
      <c r="Q28" s="158"/>
      <c r="R28" s="158"/>
      <c r="S28" s="158"/>
    </row>
    <row r="29" spans="1:19" ht="14.25">
      <c r="A29" s="126">
        <v>12</v>
      </c>
      <c r="B29" s="91" t="s">
        <v>86</v>
      </c>
      <c r="C29" s="92"/>
      <c r="D29" s="93" t="s">
        <v>37</v>
      </c>
      <c r="E29" s="162">
        <v>75</v>
      </c>
      <c r="F29" s="170"/>
      <c r="G29" s="168"/>
      <c r="H29" s="28">
        <f t="shared" si="0"/>
        <v>0</v>
      </c>
      <c r="I29" s="28"/>
      <c r="J29" s="28"/>
      <c r="K29" s="84">
        <f t="shared" si="1"/>
        <v>0</v>
      </c>
      <c r="L29" s="84">
        <f t="shared" si="6"/>
        <v>0</v>
      </c>
      <c r="M29" s="84">
        <f t="shared" si="2"/>
        <v>0</v>
      </c>
      <c r="N29" s="84">
        <f t="shared" si="3"/>
        <v>0</v>
      </c>
      <c r="O29" s="84">
        <f t="shared" si="4"/>
        <v>0</v>
      </c>
      <c r="P29" s="84">
        <f t="shared" si="5"/>
        <v>0</v>
      </c>
      <c r="Q29" s="158"/>
      <c r="R29" s="158"/>
      <c r="S29" s="158"/>
    </row>
    <row r="30" spans="1:19" ht="14.25">
      <c r="A30" s="126">
        <v>13</v>
      </c>
      <c r="B30" s="91" t="s">
        <v>39</v>
      </c>
      <c r="C30" s="92"/>
      <c r="D30" s="93" t="s">
        <v>37</v>
      </c>
      <c r="E30" s="161">
        <v>75</v>
      </c>
      <c r="F30" s="170"/>
      <c r="G30" s="168"/>
      <c r="H30" s="28">
        <f t="shared" si="0"/>
        <v>0</v>
      </c>
      <c r="I30" s="28"/>
      <c r="J30" s="28"/>
      <c r="K30" s="84">
        <f t="shared" si="1"/>
        <v>0</v>
      </c>
      <c r="L30" s="84">
        <f t="shared" si="6"/>
        <v>0</v>
      </c>
      <c r="M30" s="84">
        <f t="shared" si="2"/>
        <v>0</v>
      </c>
      <c r="N30" s="84">
        <f t="shared" si="3"/>
        <v>0</v>
      </c>
      <c r="O30" s="84">
        <f t="shared" si="4"/>
        <v>0</v>
      </c>
      <c r="P30" s="84">
        <f t="shared" si="5"/>
        <v>0</v>
      </c>
      <c r="Q30" s="158"/>
      <c r="R30" s="158"/>
      <c r="S30" s="158"/>
    </row>
    <row r="31" spans="1:19" ht="14.25">
      <c r="A31" s="126">
        <v>14</v>
      </c>
      <c r="B31" s="129" t="s">
        <v>40</v>
      </c>
      <c r="C31" s="130"/>
      <c r="D31" s="131" t="s">
        <v>20</v>
      </c>
      <c r="E31" s="162">
        <v>365</v>
      </c>
      <c r="F31" s="170"/>
      <c r="G31" s="168"/>
      <c r="H31" s="28">
        <f t="shared" si="0"/>
        <v>0</v>
      </c>
      <c r="I31" s="28"/>
      <c r="J31" s="28"/>
      <c r="K31" s="84">
        <f t="shared" si="1"/>
        <v>0</v>
      </c>
      <c r="L31" s="84">
        <f t="shared" si="6"/>
        <v>0</v>
      </c>
      <c r="M31" s="84">
        <f t="shared" si="2"/>
        <v>0</v>
      </c>
      <c r="N31" s="84">
        <f t="shared" si="3"/>
        <v>0</v>
      </c>
      <c r="O31" s="84">
        <f t="shared" si="4"/>
        <v>0</v>
      </c>
      <c r="P31" s="84">
        <f t="shared" si="5"/>
        <v>0</v>
      </c>
      <c r="Q31" s="158"/>
      <c r="R31" s="158"/>
      <c r="S31" s="158"/>
    </row>
    <row r="32" spans="1:19" ht="14.25">
      <c r="A32" s="131">
        <v>15</v>
      </c>
      <c r="B32" s="88" t="s">
        <v>88</v>
      </c>
      <c r="C32" s="88"/>
      <c r="D32" s="16" t="s">
        <v>31</v>
      </c>
      <c r="E32" s="163">
        <v>75</v>
      </c>
      <c r="F32" s="170"/>
      <c r="G32" s="168"/>
      <c r="H32" s="28">
        <f t="shared" si="0"/>
        <v>0</v>
      </c>
      <c r="I32" s="28"/>
      <c r="J32" s="28"/>
      <c r="K32" s="84">
        <f t="shared" si="1"/>
        <v>0</v>
      </c>
      <c r="L32" s="84">
        <f t="shared" si="6"/>
        <v>0</v>
      </c>
      <c r="M32" s="84">
        <f t="shared" si="2"/>
        <v>0</v>
      </c>
      <c r="N32" s="84">
        <f t="shared" si="3"/>
        <v>0</v>
      </c>
      <c r="O32" s="84">
        <f t="shared" si="4"/>
        <v>0</v>
      </c>
      <c r="P32" s="84">
        <f>SUM(M32:O32)</f>
        <v>0</v>
      </c>
      <c r="Q32" s="158"/>
      <c r="R32" s="158"/>
      <c r="S32" s="158"/>
    </row>
    <row r="33" spans="1:19" ht="14.25">
      <c r="A33" s="93">
        <v>16</v>
      </c>
      <c r="B33" s="54" t="s">
        <v>41</v>
      </c>
      <c r="C33" s="54"/>
      <c r="D33" s="42" t="s">
        <v>26</v>
      </c>
      <c r="E33" s="164">
        <v>1</v>
      </c>
      <c r="F33" s="170"/>
      <c r="G33" s="168"/>
      <c r="H33" s="28">
        <f t="shared" si="0"/>
        <v>0</v>
      </c>
      <c r="I33" s="28"/>
      <c r="J33" s="28"/>
      <c r="K33" s="29">
        <f t="shared" si="1"/>
        <v>0</v>
      </c>
      <c r="L33" s="29">
        <f t="shared" si="6"/>
        <v>0</v>
      </c>
      <c r="M33" s="29">
        <f t="shared" si="2"/>
        <v>0</v>
      </c>
      <c r="N33" s="29">
        <f t="shared" si="3"/>
        <v>0</v>
      </c>
      <c r="O33" s="29">
        <f t="shared" si="4"/>
        <v>0</v>
      </c>
      <c r="P33" s="29">
        <f>SUM(M33:O33)</f>
        <v>0</v>
      </c>
      <c r="Q33" s="158"/>
      <c r="R33" s="158"/>
      <c r="S33" s="158"/>
    </row>
    <row r="34" spans="1:19" ht="14.25">
      <c r="A34" s="93"/>
      <c r="B34" s="133" t="s">
        <v>42</v>
      </c>
      <c r="C34" s="88"/>
      <c r="D34" s="16"/>
      <c r="E34" s="163"/>
      <c r="F34" s="170"/>
      <c r="G34" s="168"/>
      <c r="H34" s="28"/>
      <c r="I34" s="28"/>
      <c r="J34" s="28"/>
      <c r="K34" s="84"/>
      <c r="L34" s="84"/>
      <c r="M34" s="84"/>
      <c r="N34" s="84"/>
      <c r="O34" s="84"/>
      <c r="P34" s="84"/>
      <c r="Q34" s="158"/>
      <c r="R34" s="158"/>
      <c r="S34" s="158"/>
    </row>
    <row r="35" spans="1:19" ht="14.25">
      <c r="A35" s="134">
        <v>1</v>
      </c>
      <c r="B35" s="121" t="s">
        <v>18</v>
      </c>
      <c r="C35" s="122" t="s">
        <v>19</v>
      </c>
      <c r="D35" s="123" t="s">
        <v>20</v>
      </c>
      <c r="E35" s="159">
        <v>75</v>
      </c>
      <c r="F35" s="170"/>
      <c r="G35" s="168"/>
      <c r="H35" s="28">
        <f t="shared" si="0"/>
        <v>0</v>
      </c>
      <c r="I35" s="28"/>
      <c r="J35" s="28"/>
      <c r="K35" s="84">
        <f t="shared" si="1"/>
        <v>0</v>
      </c>
      <c r="L35" s="84">
        <f t="shared" si="6"/>
        <v>0</v>
      </c>
      <c r="M35" s="84">
        <f t="shared" si="2"/>
        <v>0</v>
      </c>
      <c r="N35" s="84">
        <f t="shared" si="3"/>
        <v>0</v>
      </c>
      <c r="O35" s="84">
        <f t="shared" si="4"/>
        <v>0</v>
      </c>
      <c r="P35" s="84">
        <f aca="true" t="shared" si="7" ref="P35:P58">SUM(M35:O35)</f>
        <v>0</v>
      </c>
      <c r="Q35" s="158"/>
      <c r="R35" s="158"/>
      <c r="S35" s="158"/>
    </row>
    <row r="36" spans="1:19" ht="14.25">
      <c r="A36" s="134">
        <v>2</v>
      </c>
      <c r="B36" s="121" t="s">
        <v>21</v>
      </c>
      <c r="C36" s="122" t="s">
        <v>22</v>
      </c>
      <c r="D36" s="123" t="s">
        <v>20</v>
      </c>
      <c r="E36" s="159">
        <v>248</v>
      </c>
      <c r="F36" s="170"/>
      <c r="G36" s="168"/>
      <c r="H36" s="28">
        <f t="shared" si="0"/>
        <v>0</v>
      </c>
      <c r="I36" s="28"/>
      <c r="J36" s="28"/>
      <c r="K36" s="84">
        <f t="shared" si="1"/>
        <v>0</v>
      </c>
      <c r="L36" s="84">
        <f t="shared" si="6"/>
        <v>0</v>
      </c>
      <c r="M36" s="84">
        <f t="shared" si="2"/>
        <v>0</v>
      </c>
      <c r="N36" s="84">
        <f t="shared" si="3"/>
        <v>0</v>
      </c>
      <c r="O36" s="84">
        <f t="shared" si="4"/>
        <v>0</v>
      </c>
      <c r="P36" s="84">
        <f t="shared" si="7"/>
        <v>0</v>
      </c>
      <c r="Q36" s="158"/>
      <c r="R36" s="158"/>
      <c r="S36" s="158"/>
    </row>
    <row r="37" spans="1:19" ht="14.25">
      <c r="A37" s="134">
        <v>3</v>
      </c>
      <c r="B37" s="121" t="s">
        <v>23</v>
      </c>
      <c r="C37" s="122" t="s">
        <v>24</v>
      </c>
      <c r="D37" s="123" t="s">
        <v>20</v>
      </c>
      <c r="E37" s="159">
        <v>248</v>
      </c>
      <c r="F37" s="170"/>
      <c r="G37" s="168"/>
      <c r="H37" s="28">
        <f t="shared" si="0"/>
        <v>0</v>
      </c>
      <c r="I37" s="28"/>
      <c r="J37" s="28"/>
      <c r="K37" s="84">
        <f t="shared" si="1"/>
        <v>0</v>
      </c>
      <c r="L37" s="84">
        <f t="shared" si="6"/>
        <v>0</v>
      </c>
      <c r="M37" s="84">
        <f t="shared" si="2"/>
        <v>0</v>
      </c>
      <c r="N37" s="84">
        <f t="shared" si="3"/>
        <v>0</v>
      </c>
      <c r="O37" s="84">
        <f t="shared" si="4"/>
        <v>0</v>
      </c>
      <c r="P37" s="84">
        <f t="shared" si="7"/>
        <v>0</v>
      </c>
      <c r="Q37" s="158"/>
      <c r="R37" s="158"/>
      <c r="S37" s="158"/>
    </row>
    <row r="38" spans="1:19" ht="14.25">
      <c r="A38" s="93">
        <v>4</v>
      </c>
      <c r="B38" s="124" t="s">
        <v>25</v>
      </c>
      <c r="C38" s="125"/>
      <c r="D38" s="126" t="s">
        <v>26</v>
      </c>
      <c r="E38" s="160">
        <v>1</v>
      </c>
      <c r="F38" s="170"/>
      <c r="G38" s="168"/>
      <c r="H38" s="28">
        <f t="shared" si="0"/>
        <v>0</v>
      </c>
      <c r="I38" s="28"/>
      <c r="J38" s="28"/>
      <c r="K38" s="84">
        <f t="shared" si="1"/>
        <v>0</v>
      </c>
      <c r="L38" s="84">
        <f t="shared" si="6"/>
        <v>0</v>
      </c>
      <c r="M38" s="84">
        <f t="shared" si="2"/>
        <v>0</v>
      </c>
      <c r="N38" s="84">
        <f t="shared" si="3"/>
        <v>0</v>
      </c>
      <c r="O38" s="84">
        <f t="shared" si="4"/>
        <v>0</v>
      </c>
      <c r="P38" s="84">
        <f t="shared" si="7"/>
        <v>0</v>
      </c>
      <c r="Q38" s="158"/>
      <c r="R38" s="158"/>
      <c r="S38" s="158"/>
    </row>
    <row r="39" spans="1:19" ht="14.25">
      <c r="A39" s="16">
        <v>5</v>
      </c>
      <c r="B39" s="135" t="s">
        <v>43</v>
      </c>
      <c r="C39" s="130"/>
      <c r="D39" s="131" t="s">
        <v>20</v>
      </c>
      <c r="E39" s="161">
        <v>75</v>
      </c>
      <c r="F39" s="170"/>
      <c r="G39" s="168"/>
      <c r="H39" s="28">
        <f t="shared" si="0"/>
        <v>0</v>
      </c>
      <c r="I39" s="28"/>
      <c r="J39" s="28"/>
      <c r="K39" s="84">
        <f t="shared" si="1"/>
        <v>0</v>
      </c>
      <c r="L39" s="84">
        <f t="shared" si="6"/>
        <v>0</v>
      </c>
      <c r="M39" s="84">
        <f t="shared" si="2"/>
        <v>0</v>
      </c>
      <c r="N39" s="84">
        <f t="shared" si="3"/>
        <v>0</v>
      </c>
      <c r="O39" s="84">
        <f t="shared" si="4"/>
        <v>0</v>
      </c>
      <c r="P39" s="84">
        <f t="shared" si="7"/>
        <v>0</v>
      </c>
      <c r="Q39" s="158"/>
      <c r="R39" s="158"/>
      <c r="S39" s="158"/>
    </row>
    <row r="40" spans="1:19" ht="14.25">
      <c r="A40" s="14">
        <v>6</v>
      </c>
      <c r="B40" s="135" t="s">
        <v>44</v>
      </c>
      <c r="C40" s="130"/>
      <c r="D40" s="131" t="s">
        <v>20</v>
      </c>
      <c r="E40" s="161">
        <v>248</v>
      </c>
      <c r="F40" s="170"/>
      <c r="G40" s="168"/>
      <c r="H40" s="28">
        <f t="shared" si="0"/>
        <v>0</v>
      </c>
      <c r="I40" s="28"/>
      <c r="J40" s="28"/>
      <c r="K40" s="84">
        <f t="shared" si="1"/>
        <v>0</v>
      </c>
      <c r="L40" s="84">
        <f t="shared" si="6"/>
        <v>0</v>
      </c>
      <c r="M40" s="84">
        <f t="shared" si="2"/>
        <v>0</v>
      </c>
      <c r="N40" s="84">
        <f t="shared" si="3"/>
        <v>0</v>
      </c>
      <c r="O40" s="84">
        <f t="shared" si="4"/>
        <v>0</v>
      </c>
      <c r="P40" s="84">
        <f t="shared" si="7"/>
        <v>0</v>
      </c>
      <c r="Q40" s="158"/>
      <c r="R40" s="158"/>
      <c r="S40" s="158"/>
    </row>
    <row r="41" spans="1:19" ht="14.25">
      <c r="A41" s="16">
        <v>7</v>
      </c>
      <c r="B41" s="135" t="s">
        <v>45</v>
      </c>
      <c r="C41" s="130"/>
      <c r="D41" s="131" t="s">
        <v>20</v>
      </c>
      <c r="E41" s="161">
        <v>248</v>
      </c>
      <c r="F41" s="170"/>
      <c r="G41" s="168"/>
      <c r="H41" s="28">
        <f t="shared" si="0"/>
        <v>0</v>
      </c>
      <c r="I41" s="28"/>
      <c r="J41" s="28"/>
      <c r="K41" s="84">
        <f t="shared" si="1"/>
        <v>0</v>
      </c>
      <c r="L41" s="84">
        <f t="shared" si="6"/>
        <v>0</v>
      </c>
      <c r="M41" s="84">
        <f t="shared" si="2"/>
        <v>0</v>
      </c>
      <c r="N41" s="84">
        <f t="shared" si="3"/>
        <v>0</v>
      </c>
      <c r="O41" s="84">
        <f t="shared" si="4"/>
        <v>0</v>
      </c>
      <c r="P41" s="84">
        <f t="shared" si="7"/>
        <v>0</v>
      </c>
      <c r="Q41" s="158"/>
      <c r="R41" s="158"/>
      <c r="S41" s="158"/>
    </row>
    <row r="42" spans="1:19" ht="14.25">
      <c r="A42" s="123">
        <v>8</v>
      </c>
      <c r="B42" s="129" t="s">
        <v>30</v>
      </c>
      <c r="C42" s="130" t="s">
        <v>19</v>
      </c>
      <c r="D42" s="131" t="s">
        <v>31</v>
      </c>
      <c r="E42" s="161">
        <v>106</v>
      </c>
      <c r="F42" s="170"/>
      <c r="G42" s="168"/>
      <c r="H42" s="28">
        <f t="shared" si="0"/>
        <v>0</v>
      </c>
      <c r="I42" s="28"/>
      <c r="J42" s="28"/>
      <c r="K42" s="84">
        <f t="shared" si="1"/>
        <v>0</v>
      </c>
      <c r="L42" s="84">
        <f t="shared" si="6"/>
        <v>0</v>
      </c>
      <c r="M42" s="84">
        <f t="shared" si="2"/>
        <v>0</v>
      </c>
      <c r="N42" s="84">
        <f t="shared" si="3"/>
        <v>0</v>
      </c>
      <c r="O42" s="84">
        <f t="shared" si="4"/>
        <v>0</v>
      </c>
      <c r="P42" s="84">
        <f t="shared" si="7"/>
        <v>0</v>
      </c>
      <c r="Q42" s="158"/>
      <c r="R42" s="158"/>
      <c r="S42" s="158"/>
    </row>
    <row r="43" spans="1:19" ht="14.25">
      <c r="A43" s="123">
        <v>9</v>
      </c>
      <c r="B43" s="129" t="s">
        <v>33</v>
      </c>
      <c r="C43" s="130"/>
      <c r="D43" s="131" t="s">
        <v>26</v>
      </c>
      <c r="E43" s="161">
        <v>1</v>
      </c>
      <c r="F43" s="170"/>
      <c r="G43" s="168"/>
      <c r="H43" s="28">
        <f t="shared" si="0"/>
        <v>0</v>
      </c>
      <c r="I43" s="28"/>
      <c r="J43" s="28"/>
      <c r="K43" s="84">
        <f t="shared" si="1"/>
        <v>0</v>
      </c>
      <c r="L43" s="84">
        <f t="shared" si="6"/>
        <v>0</v>
      </c>
      <c r="M43" s="84">
        <f t="shared" si="2"/>
        <v>0</v>
      </c>
      <c r="N43" s="84">
        <f t="shared" si="3"/>
        <v>0</v>
      </c>
      <c r="O43" s="84">
        <f t="shared" si="4"/>
        <v>0</v>
      </c>
      <c r="P43" s="84">
        <f t="shared" si="7"/>
        <v>0</v>
      </c>
      <c r="Q43" s="158"/>
      <c r="R43" s="158"/>
      <c r="S43" s="158"/>
    </row>
    <row r="44" spans="1:19" ht="14.25">
      <c r="A44" s="123">
        <v>10</v>
      </c>
      <c r="B44" s="129" t="s">
        <v>46</v>
      </c>
      <c r="C44" s="130" t="s">
        <v>24</v>
      </c>
      <c r="D44" s="131" t="s">
        <v>31</v>
      </c>
      <c r="E44" s="161">
        <v>75</v>
      </c>
      <c r="F44" s="170"/>
      <c r="G44" s="168"/>
      <c r="H44" s="28">
        <f t="shared" si="0"/>
        <v>0</v>
      </c>
      <c r="I44" s="28"/>
      <c r="J44" s="28"/>
      <c r="K44" s="84">
        <f t="shared" si="1"/>
        <v>0</v>
      </c>
      <c r="L44" s="84">
        <f t="shared" si="6"/>
        <v>0</v>
      </c>
      <c r="M44" s="84">
        <f t="shared" si="2"/>
        <v>0</v>
      </c>
      <c r="N44" s="84">
        <f t="shared" si="3"/>
        <v>0</v>
      </c>
      <c r="O44" s="84">
        <f t="shared" si="4"/>
        <v>0</v>
      </c>
      <c r="P44" s="84">
        <f t="shared" si="7"/>
        <v>0</v>
      </c>
      <c r="Q44" s="158"/>
      <c r="R44" s="158"/>
      <c r="S44" s="158"/>
    </row>
    <row r="45" spans="1:19" ht="14.25">
      <c r="A45" s="126">
        <v>11</v>
      </c>
      <c r="B45" s="132" t="s">
        <v>34</v>
      </c>
      <c r="C45" s="92"/>
      <c r="D45" s="93" t="s">
        <v>35</v>
      </c>
      <c r="E45" s="161">
        <v>1</v>
      </c>
      <c r="F45" s="170"/>
      <c r="G45" s="168"/>
      <c r="H45" s="28">
        <f t="shared" si="0"/>
        <v>0</v>
      </c>
      <c r="I45" s="28"/>
      <c r="J45" s="28"/>
      <c r="K45" s="84">
        <f t="shared" si="1"/>
        <v>0</v>
      </c>
      <c r="L45" s="84">
        <f t="shared" si="6"/>
        <v>0</v>
      </c>
      <c r="M45" s="84">
        <f t="shared" si="2"/>
        <v>0</v>
      </c>
      <c r="N45" s="84">
        <f t="shared" si="3"/>
        <v>0</v>
      </c>
      <c r="O45" s="84">
        <f t="shared" si="4"/>
        <v>0</v>
      </c>
      <c r="P45" s="84">
        <f t="shared" si="7"/>
        <v>0</v>
      </c>
      <c r="Q45" s="158"/>
      <c r="R45" s="158"/>
      <c r="S45" s="158"/>
    </row>
    <row r="46" spans="1:19" ht="14.25">
      <c r="A46" s="131">
        <v>12</v>
      </c>
      <c r="B46" s="91" t="s">
        <v>36</v>
      </c>
      <c r="C46" s="92"/>
      <c r="D46" s="93" t="s">
        <v>37</v>
      </c>
      <c r="E46" s="161">
        <v>75</v>
      </c>
      <c r="F46" s="170"/>
      <c r="G46" s="168"/>
      <c r="H46" s="28">
        <f t="shared" si="0"/>
        <v>0</v>
      </c>
      <c r="I46" s="28"/>
      <c r="J46" s="28"/>
      <c r="K46" s="84">
        <f t="shared" si="1"/>
        <v>0</v>
      </c>
      <c r="L46" s="84">
        <f t="shared" si="6"/>
        <v>0</v>
      </c>
      <c r="M46" s="84">
        <f t="shared" si="2"/>
        <v>0</v>
      </c>
      <c r="N46" s="84">
        <f t="shared" si="3"/>
        <v>0</v>
      </c>
      <c r="O46" s="84">
        <f t="shared" si="4"/>
        <v>0</v>
      </c>
      <c r="P46" s="84">
        <f t="shared" si="7"/>
        <v>0</v>
      </c>
      <c r="Q46" s="158"/>
      <c r="R46" s="158"/>
      <c r="S46" s="158"/>
    </row>
    <row r="47" spans="1:19" ht="14.25">
      <c r="A47" s="131">
        <v>13</v>
      </c>
      <c r="B47" s="129" t="s">
        <v>40</v>
      </c>
      <c r="C47" s="130"/>
      <c r="D47" s="131" t="s">
        <v>20</v>
      </c>
      <c r="E47" s="161">
        <v>847</v>
      </c>
      <c r="F47" s="170"/>
      <c r="G47" s="168"/>
      <c r="H47" s="28">
        <f t="shared" si="0"/>
        <v>0</v>
      </c>
      <c r="I47" s="28"/>
      <c r="J47" s="28"/>
      <c r="K47" s="84">
        <f t="shared" si="1"/>
        <v>0</v>
      </c>
      <c r="L47" s="84">
        <f t="shared" si="6"/>
        <v>0</v>
      </c>
      <c r="M47" s="84">
        <f t="shared" si="2"/>
        <v>0</v>
      </c>
      <c r="N47" s="84">
        <f t="shared" si="3"/>
        <v>0</v>
      </c>
      <c r="O47" s="84">
        <f t="shared" si="4"/>
        <v>0</v>
      </c>
      <c r="P47" s="84">
        <f t="shared" si="7"/>
        <v>0</v>
      </c>
      <c r="Q47" s="158"/>
      <c r="R47" s="158"/>
      <c r="S47" s="158"/>
    </row>
    <row r="48" spans="1:19" ht="14.25">
      <c r="A48" s="131">
        <v>14</v>
      </c>
      <c r="B48" s="88" t="s">
        <v>97</v>
      </c>
      <c r="C48" s="88"/>
      <c r="D48" s="16" t="s">
        <v>52</v>
      </c>
      <c r="E48" s="163">
        <v>1</v>
      </c>
      <c r="F48" s="170"/>
      <c r="G48" s="168"/>
      <c r="H48" s="28">
        <f t="shared" si="0"/>
        <v>0</v>
      </c>
      <c r="I48" s="28"/>
      <c r="J48" s="28"/>
      <c r="K48" s="84">
        <f t="shared" si="1"/>
        <v>0</v>
      </c>
      <c r="L48" s="84">
        <f t="shared" si="6"/>
        <v>0</v>
      </c>
      <c r="M48" s="84">
        <f t="shared" si="2"/>
        <v>0</v>
      </c>
      <c r="N48" s="84">
        <f t="shared" si="3"/>
        <v>0</v>
      </c>
      <c r="O48" s="84">
        <f t="shared" si="4"/>
        <v>0</v>
      </c>
      <c r="P48" s="84">
        <f>SUM(M48:O48)</f>
        <v>0</v>
      </c>
      <c r="Q48" s="158"/>
      <c r="R48" s="158"/>
      <c r="S48" s="158"/>
    </row>
    <row r="49" spans="1:19" ht="14.25">
      <c r="A49" s="131">
        <v>15</v>
      </c>
      <c r="B49" s="54" t="s">
        <v>41</v>
      </c>
      <c r="C49" s="54"/>
      <c r="D49" s="42" t="s">
        <v>26</v>
      </c>
      <c r="E49" s="164">
        <v>1</v>
      </c>
      <c r="F49" s="170"/>
      <c r="G49" s="168"/>
      <c r="H49" s="28">
        <f t="shared" si="0"/>
        <v>0</v>
      </c>
      <c r="I49" s="28"/>
      <c r="J49" s="28"/>
      <c r="K49" s="29">
        <f t="shared" si="1"/>
        <v>0</v>
      </c>
      <c r="L49" s="29">
        <f t="shared" si="6"/>
        <v>0</v>
      </c>
      <c r="M49" s="29">
        <f t="shared" si="2"/>
        <v>0</v>
      </c>
      <c r="N49" s="29">
        <f t="shared" si="3"/>
        <v>0</v>
      </c>
      <c r="O49" s="29">
        <f t="shared" si="4"/>
        <v>0</v>
      </c>
      <c r="P49" s="29">
        <f>SUM(M49:O49)</f>
        <v>0</v>
      </c>
      <c r="Q49" s="158"/>
      <c r="R49" s="158"/>
      <c r="S49" s="158"/>
    </row>
    <row r="50" spans="1:19" ht="14.25">
      <c r="A50" s="93"/>
      <c r="B50" s="133" t="s">
        <v>47</v>
      </c>
      <c r="C50" s="88"/>
      <c r="D50" s="16"/>
      <c r="E50" s="163"/>
      <c r="F50" s="170"/>
      <c r="G50" s="168"/>
      <c r="H50" s="28"/>
      <c r="I50" s="28"/>
      <c r="J50" s="28"/>
      <c r="K50" s="84"/>
      <c r="L50" s="84"/>
      <c r="M50" s="84"/>
      <c r="N50" s="84"/>
      <c r="O50" s="84"/>
      <c r="P50" s="84"/>
      <c r="Q50" s="158"/>
      <c r="R50" s="158"/>
      <c r="S50" s="158"/>
    </row>
    <row r="51" spans="1:19" ht="14.25">
      <c r="A51" s="134">
        <v>1</v>
      </c>
      <c r="B51" s="136" t="s">
        <v>48</v>
      </c>
      <c r="C51" s="130" t="s">
        <v>50</v>
      </c>
      <c r="D51" s="131" t="s">
        <v>20</v>
      </c>
      <c r="E51" s="165">
        <v>275</v>
      </c>
      <c r="F51" s="170"/>
      <c r="G51" s="168"/>
      <c r="H51" s="28">
        <f t="shared" si="0"/>
        <v>0</v>
      </c>
      <c r="I51" s="28"/>
      <c r="J51" s="28"/>
      <c r="K51" s="84">
        <f t="shared" si="1"/>
        <v>0</v>
      </c>
      <c r="L51" s="84">
        <f t="shared" si="6"/>
        <v>0</v>
      </c>
      <c r="M51" s="84">
        <f t="shared" si="2"/>
        <v>0</v>
      </c>
      <c r="N51" s="84">
        <f t="shared" si="3"/>
        <v>0</v>
      </c>
      <c r="O51" s="84">
        <f t="shared" si="4"/>
        <v>0</v>
      </c>
      <c r="P51" s="84">
        <f t="shared" si="7"/>
        <v>0</v>
      </c>
      <c r="Q51" s="158"/>
      <c r="R51" s="158"/>
      <c r="S51" s="158"/>
    </row>
    <row r="52" spans="1:19" ht="14.25">
      <c r="A52" s="134">
        <v>2</v>
      </c>
      <c r="B52" s="136" t="s">
        <v>51</v>
      </c>
      <c r="C52" s="130"/>
      <c r="D52" s="131" t="s">
        <v>52</v>
      </c>
      <c r="E52" s="165">
        <v>1</v>
      </c>
      <c r="F52" s="170"/>
      <c r="G52" s="168"/>
      <c r="H52" s="28">
        <f t="shared" si="0"/>
        <v>0</v>
      </c>
      <c r="I52" s="28"/>
      <c r="J52" s="28"/>
      <c r="K52" s="84">
        <f t="shared" si="1"/>
        <v>0</v>
      </c>
      <c r="L52" s="84">
        <f t="shared" si="6"/>
        <v>0</v>
      </c>
      <c r="M52" s="84">
        <f t="shared" si="2"/>
        <v>0</v>
      </c>
      <c r="N52" s="84">
        <f t="shared" si="3"/>
        <v>0</v>
      </c>
      <c r="O52" s="84">
        <f t="shared" si="4"/>
        <v>0</v>
      </c>
      <c r="P52" s="84">
        <f t="shared" si="7"/>
        <v>0</v>
      </c>
      <c r="Q52" s="158"/>
      <c r="R52" s="158"/>
      <c r="S52" s="158"/>
    </row>
    <row r="53" spans="1:19" ht="18.75">
      <c r="A53" s="134">
        <v>3</v>
      </c>
      <c r="B53" s="129" t="s">
        <v>54</v>
      </c>
      <c r="C53" s="130"/>
      <c r="D53" s="131" t="s">
        <v>20</v>
      </c>
      <c r="E53" s="165">
        <v>260</v>
      </c>
      <c r="F53" s="170"/>
      <c r="G53" s="168"/>
      <c r="H53" s="28">
        <f t="shared" si="0"/>
        <v>0</v>
      </c>
      <c r="I53" s="28"/>
      <c r="J53" s="28"/>
      <c r="K53" s="84">
        <f t="shared" si="1"/>
        <v>0</v>
      </c>
      <c r="L53" s="84">
        <f t="shared" si="6"/>
        <v>0</v>
      </c>
      <c r="M53" s="84">
        <f t="shared" si="2"/>
        <v>0</v>
      </c>
      <c r="N53" s="84">
        <f t="shared" si="3"/>
        <v>0</v>
      </c>
      <c r="O53" s="84">
        <f t="shared" si="4"/>
        <v>0</v>
      </c>
      <c r="P53" s="84">
        <f t="shared" si="7"/>
        <v>0</v>
      </c>
      <c r="Q53" s="158"/>
      <c r="R53" s="158"/>
      <c r="S53" s="158"/>
    </row>
    <row r="54" spans="1:19" ht="14.25">
      <c r="A54" s="93">
        <v>4</v>
      </c>
      <c r="B54" s="129" t="s">
        <v>55</v>
      </c>
      <c r="C54" s="130" t="s">
        <v>50</v>
      </c>
      <c r="D54" s="131" t="s">
        <v>31</v>
      </c>
      <c r="E54" s="165">
        <v>45</v>
      </c>
      <c r="F54" s="170"/>
      <c r="G54" s="168"/>
      <c r="H54" s="28">
        <f t="shared" si="0"/>
        <v>0</v>
      </c>
      <c r="I54" s="28"/>
      <c r="J54" s="28"/>
      <c r="K54" s="84">
        <f t="shared" si="1"/>
        <v>0</v>
      </c>
      <c r="L54" s="84">
        <f t="shared" si="6"/>
        <v>0</v>
      </c>
      <c r="M54" s="84">
        <f t="shared" si="2"/>
        <v>0</v>
      </c>
      <c r="N54" s="84">
        <f t="shared" si="3"/>
        <v>0</v>
      </c>
      <c r="O54" s="84">
        <f t="shared" si="4"/>
        <v>0</v>
      </c>
      <c r="P54" s="84">
        <f t="shared" si="7"/>
        <v>0</v>
      </c>
      <c r="Q54" s="158"/>
      <c r="R54" s="158"/>
      <c r="S54" s="158"/>
    </row>
    <row r="55" spans="1:19" ht="14.25">
      <c r="A55" s="42">
        <v>5</v>
      </c>
      <c r="B55" s="137" t="s">
        <v>56</v>
      </c>
      <c r="C55" s="138" t="s">
        <v>50</v>
      </c>
      <c r="D55" s="93" t="s">
        <v>31</v>
      </c>
      <c r="E55" s="166">
        <v>75</v>
      </c>
      <c r="F55" s="170"/>
      <c r="G55" s="168"/>
      <c r="H55" s="28">
        <f t="shared" si="0"/>
        <v>0</v>
      </c>
      <c r="I55" s="28"/>
      <c r="J55" s="28"/>
      <c r="K55" s="84">
        <f t="shared" si="1"/>
        <v>0</v>
      </c>
      <c r="L55" s="84">
        <f t="shared" si="6"/>
        <v>0</v>
      </c>
      <c r="M55" s="84">
        <f t="shared" si="2"/>
        <v>0</v>
      </c>
      <c r="N55" s="84">
        <f t="shared" si="3"/>
        <v>0</v>
      </c>
      <c r="O55" s="84">
        <f t="shared" si="4"/>
        <v>0</v>
      </c>
      <c r="P55" s="84">
        <f t="shared" si="7"/>
        <v>0</v>
      </c>
      <c r="Q55" s="158"/>
      <c r="R55" s="158"/>
      <c r="S55" s="158"/>
    </row>
    <row r="56" spans="1:19" ht="14.25">
      <c r="A56" s="14">
        <v>6</v>
      </c>
      <c r="B56" s="139" t="s">
        <v>58</v>
      </c>
      <c r="C56" s="130"/>
      <c r="D56" s="131" t="s">
        <v>52</v>
      </c>
      <c r="E56" s="165">
        <v>1</v>
      </c>
      <c r="F56" s="170"/>
      <c r="G56" s="168"/>
      <c r="H56" s="28">
        <f t="shared" si="0"/>
        <v>0</v>
      </c>
      <c r="I56" s="28"/>
      <c r="J56" s="28"/>
      <c r="K56" s="84">
        <f t="shared" si="1"/>
        <v>0</v>
      </c>
      <c r="L56" s="84">
        <f t="shared" si="6"/>
        <v>0</v>
      </c>
      <c r="M56" s="84">
        <f t="shared" si="2"/>
        <v>0</v>
      </c>
      <c r="N56" s="84">
        <f t="shared" si="3"/>
        <v>0</v>
      </c>
      <c r="O56" s="84">
        <f t="shared" si="4"/>
        <v>0</v>
      </c>
      <c r="P56" s="84">
        <f t="shared" si="7"/>
        <v>0</v>
      </c>
      <c r="Q56" s="158"/>
      <c r="R56" s="158"/>
      <c r="S56" s="158"/>
    </row>
    <row r="57" spans="1:19" s="71" customFormat="1" ht="14.25">
      <c r="A57" s="230">
        <v>7</v>
      </c>
      <c r="B57" s="91" t="s">
        <v>36</v>
      </c>
      <c r="C57" s="138"/>
      <c r="D57" s="93" t="s">
        <v>37</v>
      </c>
      <c r="E57" s="194">
        <v>75</v>
      </c>
      <c r="F57" s="195"/>
      <c r="G57" s="196"/>
      <c r="H57" s="197">
        <f t="shared" si="0"/>
        <v>0</v>
      </c>
      <c r="I57" s="197"/>
      <c r="J57" s="197"/>
      <c r="K57" s="198">
        <f t="shared" si="1"/>
        <v>0</v>
      </c>
      <c r="L57" s="198">
        <f t="shared" si="6"/>
        <v>0</v>
      </c>
      <c r="M57" s="198">
        <f t="shared" si="2"/>
        <v>0</v>
      </c>
      <c r="N57" s="198">
        <f t="shared" si="3"/>
        <v>0</v>
      </c>
      <c r="O57" s="198">
        <f t="shared" si="4"/>
        <v>0</v>
      </c>
      <c r="P57" s="198">
        <f t="shared" si="7"/>
        <v>0</v>
      </c>
      <c r="Q57" s="231"/>
      <c r="R57" s="231"/>
      <c r="S57" s="231"/>
    </row>
    <row r="58" spans="1:19" ht="14.25">
      <c r="A58" s="131">
        <v>8</v>
      </c>
      <c r="B58" s="129" t="s">
        <v>40</v>
      </c>
      <c r="C58" s="130"/>
      <c r="D58" s="131" t="s">
        <v>20</v>
      </c>
      <c r="E58" s="161">
        <v>263</v>
      </c>
      <c r="F58" s="170"/>
      <c r="G58" s="168"/>
      <c r="H58" s="28">
        <f t="shared" si="0"/>
        <v>0</v>
      </c>
      <c r="I58" s="28"/>
      <c r="J58" s="28"/>
      <c r="K58" s="84">
        <f t="shared" si="1"/>
        <v>0</v>
      </c>
      <c r="L58" s="84">
        <f t="shared" si="6"/>
        <v>0</v>
      </c>
      <c r="M58" s="84">
        <f t="shared" si="2"/>
        <v>0</v>
      </c>
      <c r="N58" s="84">
        <f t="shared" si="3"/>
        <v>0</v>
      </c>
      <c r="O58" s="84">
        <f t="shared" si="4"/>
        <v>0</v>
      </c>
      <c r="P58" s="84">
        <f t="shared" si="7"/>
        <v>0</v>
      </c>
      <c r="Q58" s="158"/>
      <c r="R58" s="158"/>
      <c r="S58" s="158"/>
    </row>
    <row r="59" spans="1:19" ht="14.25">
      <c r="A59" s="131">
        <v>9</v>
      </c>
      <c r="B59" s="88" t="s">
        <v>59</v>
      </c>
      <c r="C59" s="88"/>
      <c r="D59" s="131" t="s">
        <v>52</v>
      </c>
      <c r="E59" s="141">
        <v>1</v>
      </c>
      <c r="F59" s="170"/>
      <c r="G59" s="168"/>
      <c r="H59" s="28">
        <f t="shared" si="0"/>
        <v>0</v>
      </c>
      <c r="I59" s="28"/>
      <c r="J59" s="28"/>
      <c r="K59" s="84">
        <f>SUM(H59:J59)</f>
        <v>0</v>
      </c>
      <c r="L59" s="84">
        <f>E59*F59</f>
        <v>0</v>
      </c>
      <c r="M59" s="84">
        <f>E59*H59</f>
        <v>0</v>
      </c>
      <c r="N59" s="84">
        <f>I59*E59</f>
        <v>0</v>
      </c>
      <c r="O59" s="84">
        <f>J59*E59</f>
        <v>0</v>
      </c>
      <c r="P59" s="84">
        <f>SUM(M59:O59)</f>
        <v>0</v>
      </c>
      <c r="Q59" s="158"/>
      <c r="R59" s="158"/>
      <c r="S59" s="158"/>
    </row>
    <row r="60" spans="1:19" ht="14.25">
      <c r="A60" s="140">
        <v>10</v>
      </c>
      <c r="B60" s="88" t="s">
        <v>106</v>
      </c>
      <c r="C60" s="88"/>
      <c r="D60" s="16" t="s">
        <v>52</v>
      </c>
      <c r="E60" s="167">
        <v>0</v>
      </c>
      <c r="F60" s="170"/>
      <c r="G60" s="168"/>
      <c r="H60" s="28">
        <f t="shared" si="0"/>
        <v>0</v>
      </c>
      <c r="I60" s="28"/>
      <c r="J60" s="28"/>
      <c r="K60" s="84">
        <f>SUM(H60:J60)</f>
        <v>0</v>
      </c>
      <c r="L60" s="84">
        <f>E60*F60</f>
        <v>0</v>
      </c>
      <c r="M60" s="84">
        <f>E60*H60</f>
        <v>0</v>
      </c>
      <c r="N60" s="84">
        <f>I60*E60</f>
        <v>0</v>
      </c>
      <c r="O60" s="84">
        <f>J60*E60</f>
        <v>0</v>
      </c>
      <c r="P60" s="84">
        <f>SUM(M60:O60)</f>
        <v>0</v>
      </c>
      <c r="Q60" s="158"/>
      <c r="R60" s="158"/>
      <c r="S60" s="158"/>
    </row>
    <row r="61" spans="1:19" ht="14.25">
      <c r="A61" s="131">
        <v>11</v>
      </c>
      <c r="B61" s="36" t="s">
        <v>102</v>
      </c>
      <c r="C61" s="37"/>
      <c r="D61" s="38" t="s">
        <v>52</v>
      </c>
      <c r="E61" s="161">
        <v>1</v>
      </c>
      <c r="F61" s="170"/>
      <c r="G61" s="168"/>
      <c r="H61" s="28">
        <f t="shared" si="0"/>
        <v>0</v>
      </c>
      <c r="I61" s="28"/>
      <c r="J61" s="28"/>
      <c r="K61" s="84">
        <f>SUM(H61:J61)</f>
        <v>0</v>
      </c>
      <c r="L61" s="84">
        <f>E61*F61</f>
        <v>0</v>
      </c>
      <c r="M61" s="84">
        <f>E61*H61</f>
        <v>0</v>
      </c>
      <c r="N61" s="84">
        <f>I61*E61</f>
        <v>0</v>
      </c>
      <c r="O61" s="84">
        <f>J61*E61</f>
        <v>0</v>
      </c>
      <c r="P61" s="84">
        <f>SUM(M61:O61)</f>
        <v>0</v>
      </c>
      <c r="Q61" s="158"/>
      <c r="R61" s="158"/>
      <c r="S61" s="158"/>
    </row>
    <row r="62" spans="1:16" ht="14.25">
      <c r="A62" s="226">
        <v>12</v>
      </c>
      <c r="B62" s="227" t="s">
        <v>66</v>
      </c>
      <c r="C62" s="228"/>
      <c r="D62" s="204"/>
      <c r="E62" s="229"/>
      <c r="F62" s="169"/>
      <c r="G62" s="145"/>
      <c r="H62" s="145"/>
      <c r="I62" s="145"/>
      <c r="J62" s="145"/>
      <c r="K62" s="146"/>
      <c r="L62" s="146"/>
      <c r="M62" s="84">
        <f>SUM(M18:M61)</f>
        <v>0</v>
      </c>
      <c r="N62" s="84">
        <f>SUM(N18:N61)</f>
        <v>0</v>
      </c>
      <c r="O62" s="84">
        <f>SUM(O18:O61)</f>
        <v>0</v>
      </c>
      <c r="P62" s="84">
        <f>SUM(P17:P61)</f>
        <v>0</v>
      </c>
    </row>
    <row r="63" spans="1:16" ht="14.25">
      <c r="A63" s="141">
        <v>13</v>
      </c>
      <c r="B63" s="60" t="s">
        <v>62</v>
      </c>
      <c r="C63" s="142"/>
      <c r="D63" s="61"/>
      <c r="E63" s="143"/>
      <c r="F63" s="144"/>
      <c r="G63" s="145"/>
      <c r="H63" s="145"/>
      <c r="I63" s="145"/>
      <c r="J63" s="145"/>
      <c r="K63" s="146"/>
      <c r="L63" s="146"/>
      <c r="M63" s="84">
        <f>M62*0.2359</f>
        <v>0</v>
      </c>
      <c r="N63" s="84"/>
      <c r="O63" s="84"/>
      <c r="P63" s="84">
        <f>M63</f>
        <v>0</v>
      </c>
    </row>
    <row r="64" spans="1:16" ht="14.25">
      <c r="A64" s="141">
        <v>14</v>
      </c>
      <c r="B64" s="309" t="s">
        <v>63</v>
      </c>
      <c r="C64" s="309"/>
      <c r="D64" s="309"/>
      <c r="E64" s="157" t="s">
        <v>64</v>
      </c>
      <c r="F64" s="147"/>
      <c r="G64" s="148"/>
      <c r="H64" s="148"/>
      <c r="I64" s="148"/>
      <c r="J64" s="148"/>
      <c r="K64" s="148"/>
      <c r="L64" s="149"/>
      <c r="M64" s="150"/>
      <c r="N64" s="150"/>
      <c r="O64" s="150"/>
      <c r="P64" s="150">
        <f>N64</f>
        <v>0</v>
      </c>
    </row>
    <row r="65" spans="1:16" ht="14.25">
      <c r="A65" s="209">
        <v>15</v>
      </c>
      <c r="B65" s="210" t="s">
        <v>126</v>
      </c>
      <c r="C65" s="211"/>
      <c r="D65" s="211"/>
      <c r="E65" s="212"/>
      <c r="F65" s="213"/>
      <c r="G65" s="214"/>
      <c r="H65" s="214"/>
      <c r="I65" s="214"/>
      <c r="J65" s="214"/>
      <c r="K65" s="214"/>
      <c r="L65" s="215"/>
      <c r="M65" s="216">
        <f>M62+M63</f>
        <v>0</v>
      </c>
      <c r="N65" s="216">
        <f>N62+N64</f>
        <v>0</v>
      </c>
      <c r="O65" s="216">
        <f>O62</f>
        <v>0</v>
      </c>
      <c r="P65" s="216">
        <f>SUM(P62:P64)</f>
        <v>0</v>
      </c>
    </row>
    <row r="66" spans="1:16" ht="14.25">
      <c r="A66" s="38">
        <v>16</v>
      </c>
      <c r="B66" s="151" t="s">
        <v>127</v>
      </c>
      <c r="C66" s="112"/>
      <c r="D66" s="112"/>
      <c r="E66" s="113"/>
      <c r="F66" s="107"/>
      <c r="G66" s="107"/>
      <c r="H66" s="107"/>
      <c r="I66" s="107"/>
      <c r="J66" s="107"/>
      <c r="K66" s="107"/>
      <c r="L66" s="110"/>
      <c r="M66" s="208"/>
      <c r="N66" s="208"/>
      <c r="O66" s="208"/>
      <c r="P66" s="111">
        <f>P65*0.21</f>
        <v>0</v>
      </c>
    </row>
    <row r="67" spans="1:16" ht="14.25">
      <c r="A67" s="38">
        <v>17</v>
      </c>
      <c r="B67" s="151" t="s">
        <v>128</v>
      </c>
      <c r="C67" s="112"/>
      <c r="D67" s="112"/>
      <c r="E67" s="113"/>
      <c r="F67" s="107"/>
      <c r="G67" s="107"/>
      <c r="H67" s="107"/>
      <c r="I67" s="107"/>
      <c r="J67" s="107"/>
      <c r="K67" s="107"/>
      <c r="L67" s="110"/>
      <c r="M67" s="208"/>
      <c r="N67" s="208"/>
      <c r="O67" s="208"/>
      <c r="P67" s="111">
        <f>P65+P66</f>
        <v>0</v>
      </c>
    </row>
    <row r="68" spans="1:16" ht="14.25">
      <c r="A68" s="171"/>
      <c r="B68" s="65"/>
      <c r="C68" s="65"/>
      <c r="D68" s="20"/>
      <c r="E68" s="66"/>
      <c r="F68" s="67"/>
      <c r="G68" s="66"/>
      <c r="H68" s="66"/>
      <c r="I68" s="66"/>
      <c r="J68" s="67"/>
      <c r="K68" s="66"/>
      <c r="L68" s="65"/>
      <c r="M68" s="66"/>
      <c r="N68" s="66"/>
      <c r="O68" s="66"/>
      <c r="P68" s="66"/>
    </row>
    <row r="69" spans="1:16" ht="14.25">
      <c r="A69" s="20"/>
      <c r="B69" s="174" t="s">
        <v>65</v>
      </c>
      <c r="M69" s="152"/>
      <c r="N69" s="153"/>
      <c r="O69" s="153"/>
      <c r="P69" s="153"/>
    </row>
    <row r="70" spans="1:16" ht="14.25">
      <c r="A70" s="171"/>
      <c r="M70" s="154"/>
      <c r="N70" s="155"/>
      <c r="O70" s="155"/>
      <c r="P70" s="155"/>
    </row>
    <row r="71" spans="1:16" ht="12.75" customHeight="1">
      <c r="A71" s="20"/>
      <c r="M71" s="153"/>
      <c r="N71" s="153"/>
      <c r="O71" s="153"/>
      <c r="P71" s="153"/>
    </row>
    <row r="72" spans="1:16" ht="12.75" customHeight="1">
      <c r="A72" s="20"/>
      <c r="M72" s="153"/>
      <c r="N72" s="153"/>
      <c r="O72" s="153"/>
      <c r="P72" s="153"/>
    </row>
    <row r="73" ht="12.75" customHeight="1">
      <c r="A73" s="20"/>
    </row>
    <row r="74" ht="14.25">
      <c r="A74" s="20"/>
    </row>
  </sheetData>
  <sheetProtection/>
  <mergeCells count="8">
    <mergeCell ref="A3:P3"/>
    <mergeCell ref="A4:P4"/>
    <mergeCell ref="F14:J14"/>
    <mergeCell ref="L14:P14"/>
    <mergeCell ref="B64:D64"/>
    <mergeCell ref="A9:B9"/>
    <mergeCell ref="A10:F10"/>
    <mergeCell ref="A12:P1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Irina</cp:lastModifiedBy>
  <cp:lastPrinted>2014-07-23T12:57:19Z</cp:lastPrinted>
  <dcterms:created xsi:type="dcterms:W3CDTF">2014-07-22T13:49:05Z</dcterms:created>
  <dcterms:modified xsi:type="dcterms:W3CDTF">2014-07-30T13:49:37Z</dcterms:modified>
  <cp:category/>
  <cp:version/>
  <cp:contentType/>
  <cp:contentStatus/>
</cp:coreProperties>
</file>